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silo" sheetId="1" r:id="rId1"/>
    <sheet name="Mense" sheetId="2" r:id="rId2"/>
    <sheet name="Imp sportivi" sheetId="3" r:id="rId3"/>
    <sheet name="Pinacoteca" sheetId="4" r:id="rId4"/>
    <sheet name="Ill votiva" sheetId="5" r:id="rId5"/>
    <sheet name="Riepilogo" sheetId="6" r:id="rId6"/>
  </sheets>
  <definedNames/>
  <calcPr fullCalcOnLoad="1"/>
</workbook>
</file>

<file path=xl/sharedStrings.xml><?xml version="1.0" encoding="utf-8"?>
<sst xmlns="http://schemas.openxmlformats.org/spreadsheetml/2006/main" count="193" uniqueCount="108">
  <si>
    <t>COMUNE DI CAVARZERE</t>
  </si>
  <si>
    <t>PROVINCIA DI VENEZIA</t>
  </si>
  <si>
    <t>SERVIZIO RAGIONERIA</t>
  </si>
  <si>
    <t>SERVIZIO:</t>
  </si>
  <si>
    <t>CAP.</t>
  </si>
  <si>
    <t>ART.</t>
  </si>
  <si>
    <t>DESCRIZIONE</t>
  </si>
  <si>
    <t>SOMME PREVISTE</t>
  </si>
  <si>
    <r>
      <t xml:space="preserve">Parte Prima: </t>
    </r>
    <r>
      <rPr>
        <b/>
        <sz val="9"/>
        <rFont val="Book Antiqua"/>
        <family val="1"/>
      </rPr>
      <t>ENTRATA</t>
    </r>
  </si>
  <si>
    <t>ASILO NIDO</t>
  </si>
  <si>
    <t>DA TARIFFE E CONTRIBUZIONI</t>
  </si>
  <si>
    <t>DA ENTRATE SPECIFICATAMENTE DESTINATE</t>
  </si>
  <si>
    <t>Proventi rette per i servizi Asilo Nido</t>
  </si>
  <si>
    <t>TOTALE ENTRATE</t>
  </si>
  <si>
    <r>
      <t xml:space="preserve">Parte Seconda: </t>
    </r>
    <r>
      <rPr>
        <b/>
        <sz val="9"/>
        <rFont val="Book Antiqua"/>
        <family val="1"/>
      </rPr>
      <t>SPESA</t>
    </r>
  </si>
  <si>
    <t>Retribuzioni al personale</t>
  </si>
  <si>
    <t>Oneri previdenziali</t>
  </si>
  <si>
    <t xml:space="preserve">PERSONALE - ONERI DIRETTI E RFLESSI </t>
  </si>
  <si>
    <t>(riduzione dei costi del 50%)</t>
  </si>
  <si>
    <t>PRESTAZIONI DI SERVIZI</t>
  </si>
  <si>
    <t>Indennità missioni</t>
  </si>
  <si>
    <t>Funzionamento Asilo Nido</t>
  </si>
  <si>
    <t>ACQUISTO DI BENI E SERVIZI</t>
  </si>
  <si>
    <t>IMPOSTE E TASSE</t>
  </si>
  <si>
    <t>IRAP su retribuzioni</t>
  </si>
  <si>
    <t>TOTALE SPESE</t>
  </si>
  <si>
    <t>MENSE SCUOLE ELEMENTARI-MATERNE-MEDIE</t>
  </si>
  <si>
    <t>Proventi servizi refezione scolastica</t>
  </si>
  <si>
    <t>IRAP</t>
  </si>
  <si>
    <t>Funzionamento mensa polivalente</t>
  </si>
  <si>
    <t>Funzionamento mensa scuola materna</t>
  </si>
  <si>
    <t>Funzionamento mensa scuola elementare</t>
  </si>
  <si>
    <t>Funzionamento mensa scuola media e IPSIA</t>
  </si>
  <si>
    <t>SPESE DI MANUTENZIONE ORDINARIA</t>
  </si>
  <si>
    <r>
      <t>10%</t>
    </r>
    <r>
      <rPr>
        <sz val="9"/>
        <rFont val="Book Antiqua"/>
        <family val="1"/>
      </rPr>
      <t xml:space="preserve"> spese funzionamento sc.materne, elementari e medie</t>
    </r>
  </si>
  <si>
    <t>IMPIANTI SPORTIVI</t>
  </si>
  <si>
    <t>Proventi derivanti dall'utilizzo di strutture sportive da parte di Società</t>
  </si>
  <si>
    <t>Spese di funzionamento impianti sportivi</t>
  </si>
  <si>
    <t>Quota 20% funzionamento palestre</t>
  </si>
  <si>
    <t>Funzionamento impianti sportivi</t>
  </si>
  <si>
    <t>Manutenzione impianti sportivi</t>
  </si>
  <si>
    <t>PINACOTECA - MANIFESTAZIONI CULTURALI</t>
  </si>
  <si>
    <t>Contributi per l'uso del Centro Servizi Culturali</t>
  </si>
  <si>
    <t>Spettacoli a pagamento presso il Teatro Comunale "Tullio Serafin"</t>
  </si>
  <si>
    <t>Oneri riflessi a carico del Comune</t>
  </si>
  <si>
    <t>Indennità di missione</t>
  </si>
  <si>
    <t>Acquisto di beni per attività culturali</t>
  </si>
  <si>
    <t>ILLUMINAZIONE VOTIVA</t>
  </si>
  <si>
    <t>Proventi illuminazione votiva</t>
  </si>
  <si>
    <t>SPESE DI MANUTENZIONE</t>
  </si>
  <si>
    <t>Conto del Bilancio</t>
  </si>
  <si>
    <t>PROSPETTO DIMOSTRATIVO DELLE ENTRATE E DELLE SPESE RELATIVE AI SERVIZI PUBBLICI A DOMANDA INDIVIDUALE</t>
  </si>
  <si>
    <t>Descrizione dei servizi</t>
  </si>
  <si>
    <t>Asilo Nido (spesa al 50%)</t>
  </si>
  <si>
    <t>Mense scuole materne, elementari e medie</t>
  </si>
  <si>
    <t>Impianti sportivi</t>
  </si>
  <si>
    <t>Pinacoteca - Manifestazioni culturali</t>
  </si>
  <si>
    <t>Illuminazione votiva cimiteri</t>
  </si>
  <si>
    <t>SPESE</t>
  </si>
  <si>
    <t>Personale</t>
  </si>
  <si>
    <t>Altre spese</t>
  </si>
  <si>
    <t>TOTALE</t>
  </si>
  <si>
    <t>da tariffe</t>
  </si>
  <si>
    <t>da contributi finalizzati</t>
  </si>
  <si>
    <t>ENTRATE</t>
  </si>
  <si>
    <t>PERCENTUALI COPERTURA COSTO SERVIZI</t>
  </si>
  <si>
    <t>Percentuale di copertura costo servizi:</t>
  </si>
  <si>
    <t>%</t>
  </si>
  <si>
    <t>TOTALI</t>
  </si>
  <si>
    <t>Rilevazione dei dati dal Rendiconto del Bilancio 2013</t>
  </si>
  <si>
    <t>Rilevazione dei Dati dal Rendiconto del Bilancio 2013</t>
  </si>
  <si>
    <t>Rilevazione dei dati dal rendiconto del Bilancio 2013</t>
  </si>
  <si>
    <t>Rilevazione del dati dal Rendiconto del Bilancio Esercizio 2013</t>
  </si>
  <si>
    <t>Rilevazione dei dati dal Rendiconto del Bilancio Esercizio 2013</t>
  </si>
  <si>
    <t>Spese Acqua Asilo Nido</t>
  </si>
  <si>
    <t>Spese energia elettrica Asilo Nido</t>
  </si>
  <si>
    <t>Spese per riscaldamento Asilo Nido</t>
  </si>
  <si>
    <t>Spese per telefonia fissa Asilo Nido</t>
  </si>
  <si>
    <t>Derrate Alimentari</t>
  </si>
  <si>
    <t>Cap. vari</t>
  </si>
  <si>
    <t>acquisto beni palestre</t>
  </si>
  <si>
    <t>bbraio 2018</t>
  </si>
  <si>
    <t>gennaio - febbraio 2018</t>
  </si>
  <si>
    <t>3921/3922</t>
  </si>
  <si>
    <t>3939/3940</t>
  </si>
  <si>
    <t>3961/3962</t>
  </si>
  <si>
    <t>3182/83/84</t>
  </si>
  <si>
    <t>3187/88/90</t>
  </si>
  <si>
    <t>3191/92/94</t>
  </si>
  <si>
    <t>3195/96</t>
  </si>
  <si>
    <t>3381/82/83</t>
  </si>
  <si>
    <t>3393/94795</t>
  </si>
  <si>
    <t>3421/3541</t>
  </si>
  <si>
    <t>3403/04/05/08/09/10/14/15/16 Quota 20% funz.palestre</t>
  </si>
  <si>
    <t>3525/26</t>
  </si>
  <si>
    <t>Acquisto di beni organizzazione manifestazioni</t>
  </si>
  <si>
    <t>Acquisto materiale per Teatro Serafin</t>
  </si>
  <si>
    <t>Ditte per preparazione eventi</t>
  </si>
  <si>
    <t>Prest. Prof.li rese da vari artisti per att. culturale</t>
  </si>
  <si>
    <t>SIAE</t>
  </si>
  <si>
    <t>Serv. Vigilanza, sicurezza teatro e sala conferenze</t>
  </si>
  <si>
    <t xml:space="preserve">Rimborso spese dal gestore Asilo per le utenze </t>
  </si>
  <si>
    <t>Spese Utenze da recuperare</t>
  </si>
  <si>
    <t>Anno 2017</t>
  </si>
  <si>
    <t>Anno 2018</t>
  </si>
  <si>
    <t>Costo - Ricavo = €. 168.681,81 : n. 40 utenti = €. 4.217,05 costo pro capite utente</t>
  </si>
  <si>
    <t>Costo - Ricavo = €. 145.052,66 : n. 42 utenti = €. 3.453,63 costo pro capite utente</t>
  </si>
  <si>
    <t>anno 2019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</si>
</sst>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"/>
  </numFmts>
  <fonts count="43">
    <font>
      <sz val="10"/>
      <name val="Arial"/>
      <family val="0"/>
    </font>
    <font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2"/>
      <name val="Book Antiqua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33" borderId="22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4" fillId="0" borderId="11" xfId="0" applyFont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2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Alignment="1" quotePrefix="1">
      <alignment/>
    </xf>
    <xf numFmtId="4" fontId="1" fillId="33" borderId="0" xfId="0" applyNumberFormat="1" applyFont="1" applyFill="1" applyAlignment="1">
      <alignment horizontal="left"/>
    </xf>
    <xf numFmtId="4" fontId="1" fillId="33" borderId="0" xfId="0" applyNumberFormat="1" applyFont="1" applyFill="1" applyAlignment="1">
      <alignment/>
    </xf>
    <xf numFmtId="4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14" fontId="2" fillId="0" borderId="15" xfId="0" applyNumberFormat="1" applyFont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0">
      <selection activeCell="A58" sqref="A58"/>
    </sheetView>
  </sheetViews>
  <sheetFormatPr defaultColWidth="9.140625" defaultRowHeight="13.5" customHeight="1"/>
  <cols>
    <col min="1" max="1" width="9.1406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0.85546875" style="8" customWidth="1"/>
    <col min="11" max="11" width="15.7109375" style="8" bestFit="1" customWidth="1"/>
    <col min="12" max="16384" width="9.140625" style="1" customWidth="1"/>
  </cols>
  <sheetData>
    <row r="1" spans="1:11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2" t="s">
        <v>1</v>
      </c>
    </row>
    <row r="2" spans="1:12" ht="13.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2"/>
    </row>
    <row r="3" ht="6.75" customHeight="1"/>
    <row r="4" spans="1:12" ht="23.25" customHeight="1">
      <c r="A4" s="4" t="s">
        <v>3</v>
      </c>
      <c r="B4" s="5"/>
      <c r="C4" s="37" t="s">
        <v>9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73</v>
      </c>
      <c r="G6" s="3">
        <v>2018</v>
      </c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G12" s="1" t="s">
        <v>82</v>
      </c>
      <c r="H12" s="1" t="s">
        <v>81</v>
      </c>
      <c r="K12" s="14"/>
    </row>
    <row r="13" spans="1:11" ht="13.5" customHeight="1">
      <c r="A13" s="20">
        <v>2500</v>
      </c>
      <c r="B13" s="20"/>
      <c r="D13" s="1" t="s">
        <v>12</v>
      </c>
      <c r="K13" s="14">
        <v>17094.9</v>
      </c>
    </row>
    <row r="14" spans="1:11" ht="13.5" customHeight="1">
      <c r="A14" s="20"/>
      <c r="B14" s="20"/>
      <c r="K14" s="14"/>
    </row>
    <row r="15" spans="1:11" ht="13.5" customHeight="1">
      <c r="A15" s="20"/>
      <c r="B15" s="20"/>
      <c r="K15" s="14"/>
    </row>
    <row r="16" spans="1:11" ht="13.5" customHeight="1">
      <c r="A16" s="20">
        <v>2500</v>
      </c>
      <c r="B16" s="20"/>
      <c r="D16" s="1" t="s">
        <v>101</v>
      </c>
      <c r="K16" s="14">
        <v>8977.75</v>
      </c>
    </row>
    <row r="17" spans="1:11" ht="13.5" customHeight="1" thickBot="1">
      <c r="A17" s="20"/>
      <c r="B17" s="20"/>
      <c r="I17" s="8" t="s">
        <v>13</v>
      </c>
      <c r="K17" s="38">
        <f>SUM(K10:K16)</f>
        <v>26072.65</v>
      </c>
    </row>
    <row r="18" spans="1:11" ht="13.5" customHeight="1">
      <c r="A18" s="21"/>
      <c r="B18" s="21"/>
      <c r="C18" s="16"/>
      <c r="D18" s="16"/>
      <c r="E18" s="16"/>
      <c r="F18" s="16"/>
      <c r="G18" s="16"/>
      <c r="H18" s="16"/>
      <c r="I18" s="17"/>
      <c r="J18" s="17"/>
      <c r="K18" s="18"/>
    </row>
    <row r="19" spans="1:11" ht="13.5" customHeight="1">
      <c r="A19" s="23"/>
      <c r="B19" s="23"/>
      <c r="C19" s="29"/>
      <c r="D19" s="30"/>
      <c r="E19" s="30"/>
      <c r="F19" s="30"/>
      <c r="G19" s="30"/>
      <c r="H19" s="30"/>
      <c r="I19" s="31"/>
      <c r="J19" s="26"/>
      <c r="K19" s="26"/>
    </row>
    <row r="20" spans="1:11" ht="16.5" customHeight="1" thickBot="1">
      <c r="A20" s="20"/>
      <c r="B20" s="20"/>
      <c r="C20" s="32"/>
      <c r="D20" s="22" t="s">
        <v>14</v>
      </c>
      <c r="E20" s="22"/>
      <c r="F20" s="22"/>
      <c r="G20" s="6"/>
      <c r="H20" s="33" t="s">
        <v>18</v>
      </c>
      <c r="I20" s="34"/>
      <c r="J20" s="27"/>
      <c r="K20" s="27"/>
    </row>
    <row r="21" spans="1:11" ht="13.5" customHeight="1">
      <c r="A21" s="20"/>
      <c r="B21" s="20"/>
      <c r="C21" s="32"/>
      <c r="D21" s="6"/>
      <c r="E21" s="6"/>
      <c r="F21" s="6"/>
      <c r="G21" s="6"/>
      <c r="H21" s="6"/>
      <c r="I21" s="34"/>
      <c r="J21" s="27"/>
      <c r="K21" s="27"/>
    </row>
    <row r="22" spans="1:11" ht="13.5" customHeight="1">
      <c r="A22" s="20"/>
      <c r="B22" s="20"/>
      <c r="C22" s="32"/>
      <c r="D22" s="6" t="s">
        <v>17</v>
      </c>
      <c r="E22" s="6"/>
      <c r="F22" s="6"/>
      <c r="G22" s="6"/>
      <c r="H22" s="6"/>
      <c r="I22" s="34"/>
      <c r="J22" s="27"/>
      <c r="K22" s="27"/>
    </row>
    <row r="23" spans="1:11" ht="6" customHeight="1">
      <c r="A23" s="20"/>
      <c r="B23" s="20"/>
      <c r="C23" s="32"/>
      <c r="D23" s="6"/>
      <c r="E23" s="6"/>
      <c r="F23" s="6"/>
      <c r="G23" s="6"/>
      <c r="H23" s="6"/>
      <c r="I23" s="34"/>
      <c r="J23" s="27"/>
      <c r="K23" s="27"/>
    </row>
    <row r="24" spans="1:11" ht="13.5" customHeight="1">
      <c r="A24" s="20">
        <v>6380</v>
      </c>
      <c r="B24" s="20"/>
      <c r="C24" s="32"/>
      <c r="D24" s="6" t="s">
        <v>15</v>
      </c>
      <c r="E24" s="6"/>
      <c r="F24" s="6"/>
      <c r="G24" s="6"/>
      <c r="H24" s="6"/>
      <c r="I24" s="34">
        <v>562.72</v>
      </c>
      <c r="J24" s="27"/>
      <c r="K24" s="27"/>
    </row>
    <row r="25" spans="1:11" ht="13.5" customHeight="1">
      <c r="A25" s="20">
        <v>6400</v>
      </c>
      <c r="B25" s="20"/>
      <c r="C25" s="32"/>
      <c r="D25" s="6" t="s">
        <v>16</v>
      </c>
      <c r="E25" s="6"/>
      <c r="F25" s="6"/>
      <c r="G25" s="6"/>
      <c r="H25" s="6"/>
      <c r="I25" s="34">
        <v>214</v>
      </c>
      <c r="J25" s="27"/>
      <c r="K25" s="27"/>
    </row>
    <row r="26" spans="1:11" ht="13.5" customHeight="1">
      <c r="A26" s="20"/>
      <c r="B26" s="20"/>
      <c r="C26" s="32"/>
      <c r="D26" s="6"/>
      <c r="E26" s="6"/>
      <c r="F26" s="6"/>
      <c r="G26" s="6"/>
      <c r="H26" s="6"/>
      <c r="I26" s="17"/>
      <c r="J26" s="27"/>
      <c r="K26" s="27"/>
    </row>
    <row r="27" spans="1:11" ht="13.5" customHeight="1">
      <c r="A27" s="20"/>
      <c r="B27" s="20"/>
      <c r="C27" s="32"/>
      <c r="D27" s="6"/>
      <c r="E27" s="6"/>
      <c r="F27" s="6"/>
      <c r="G27" s="6"/>
      <c r="H27" s="6"/>
      <c r="I27" s="35">
        <f>SUM(I24:I26)</f>
        <v>776.72</v>
      </c>
      <c r="J27" s="27"/>
      <c r="K27" s="28">
        <f>I27/2</f>
        <v>388.36</v>
      </c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 t="s">
        <v>19</v>
      </c>
      <c r="E29" s="6"/>
      <c r="F29" s="6"/>
      <c r="G29" s="6"/>
      <c r="H29" s="6"/>
      <c r="I29" s="34"/>
      <c r="J29" s="27"/>
      <c r="K29" s="27"/>
    </row>
    <row r="30" spans="1:11" ht="6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>
        <v>6519</v>
      </c>
      <c r="B31" s="20"/>
      <c r="C31" s="32"/>
      <c r="D31" s="6" t="s">
        <v>20</v>
      </c>
      <c r="E31" s="6"/>
      <c r="F31" s="6"/>
      <c r="G31" s="6"/>
      <c r="H31" s="6"/>
      <c r="I31" s="34">
        <v>0</v>
      </c>
      <c r="J31" s="27"/>
      <c r="K31" s="27"/>
    </row>
    <row r="32" spans="1:11" ht="13.5" customHeight="1">
      <c r="A32" s="20">
        <v>6520</v>
      </c>
      <c r="B32" s="20"/>
      <c r="C32" s="32"/>
      <c r="D32" s="6" t="s">
        <v>21</v>
      </c>
      <c r="E32" s="6"/>
      <c r="F32" s="6"/>
      <c r="G32" s="6"/>
      <c r="H32" s="6"/>
      <c r="I32" s="34">
        <v>9963.23</v>
      </c>
      <c r="J32" s="27"/>
      <c r="K32" s="27"/>
    </row>
    <row r="33" spans="1:11" ht="13.5" customHeight="1">
      <c r="A33" s="20">
        <v>6524</v>
      </c>
      <c r="B33" s="20"/>
      <c r="C33" s="32"/>
      <c r="D33" s="6" t="s">
        <v>21</v>
      </c>
      <c r="E33" s="6"/>
      <c r="F33" s="6"/>
      <c r="G33" s="6"/>
      <c r="H33" s="6"/>
      <c r="I33" s="34">
        <v>13777.83</v>
      </c>
      <c r="J33" s="27"/>
      <c r="K33" s="27"/>
    </row>
    <row r="34" spans="1:11" ht="13.5" customHeight="1">
      <c r="A34" s="20">
        <v>6525</v>
      </c>
      <c r="B34" s="20"/>
      <c r="C34" s="32"/>
      <c r="D34" s="6" t="s">
        <v>21</v>
      </c>
      <c r="E34" s="6"/>
      <c r="F34" s="6"/>
      <c r="G34" s="6"/>
      <c r="H34" s="6"/>
      <c r="I34" s="34">
        <v>31714.41</v>
      </c>
      <c r="J34" s="27"/>
      <c r="K34" s="27"/>
    </row>
    <row r="35" spans="1:11" ht="13.5" customHeight="1">
      <c r="A35" s="20">
        <v>6571</v>
      </c>
      <c r="B35" s="20"/>
      <c r="C35" s="32"/>
      <c r="D35" s="6" t="s">
        <v>21</v>
      </c>
      <c r="E35" s="6"/>
      <c r="F35" s="6"/>
      <c r="G35" s="6"/>
      <c r="H35" s="6"/>
      <c r="I35" s="34">
        <v>96421.65</v>
      </c>
      <c r="J35" s="27"/>
      <c r="K35" s="27"/>
    </row>
    <row r="36" spans="1:11" ht="13.5" customHeight="1">
      <c r="A36" s="20">
        <v>6572</v>
      </c>
      <c r="B36" s="20"/>
      <c r="C36" s="32"/>
      <c r="D36" s="6" t="s">
        <v>21</v>
      </c>
      <c r="E36" s="6"/>
      <c r="F36" s="6"/>
      <c r="G36" s="6"/>
      <c r="H36" s="6"/>
      <c r="I36" s="17">
        <v>1470</v>
      </c>
      <c r="J36" s="27"/>
      <c r="K36" s="27"/>
    </row>
    <row r="37" spans="1:11" ht="13.5" customHeight="1">
      <c r="A37" s="20"/>
      <c r="B37" s="20"/>
      <c r="C37" s="32"/>
      <c r="D37" s="6"/>
      <c r="E37" s="6"/>
      <c r="F37" s="6"/>
      <c r="G37" s="6"/>
      <c r="H37" s="6"/>
      <c r="I37" s="35">
        <f>SUM(I31:I36)</f>
        <v>153347.12</v>
      </c>
      <c r="J37" s="27"/>
      <c r="K37" s="28">
        <f>I37/2</f>
        <v>76673.56</v>
      </c>
    </row>
    <row r="38" spans="1:11" ht="13.5" customHeight="1">
      <c r="A38" s="20"/>
      <c r="B38" s="20"/>
      <c r="C38" s="32"/>
      <c r="D38" s="6"/>
      <c r="E38" s="6"/>
      <c r="F38" s="6"/>
      <c r="G38" s="6"/>
      <c r="H38" s="6"/>
      <c r="I38" s="34"/>
      <c r="J38" s="27"/>
      <c r="K38" s="27"/>
    </row>
    <row r="39" spans="1:11" ht="13.5" customHeight="1">
      <c r="A39" s="20"/>
      <c r="B39" s="24"/>
      <c r="C39" s="32"/>
      <c r="D39" s="6" t="s">
        <v>22</v>
      </c>
      <c r="E39" s="6"/>
      <c r="F39" s="6"/>
      <c r="G39" s="6"/>
      <c r="H39" s="6"/>
      <c r="I39" s="34"/>
      <c r="J39" s="27"/>
      <c r="K39" s="27"/>
    </row>
    <row r="40" spans="1:11" ht="6" customHeight="1">
      <c r="A40" s="20"/>
      <c r="B40" s="20"/>
      <c r="C40" s="32"/>
      <c r="D40" s="6"/>
      <c r="E40" s="6"/>
      <c r="F40" s="6"/>
      <c r="G40" s="6"/>
      <c r="H40" s="6"/>
      <c r="I40" s="34"/>
      <c r="J40" s="27"/>
      <c r="K40" s="27"/>
    </row>
    <row r="41" spans="1:11" ht="13.5" customHeight="1">
      <c r="A41" s="20">
        <v>6480</v>
      </c>
      <c r="B41" s="24"/>
      <c r="C41" s="32"/>
      <c r="D41" s="6" t="s">
        <v>21</v>
      </c>
      <c r="E41" s="6"/>
      <c r="F41" s="6"/>
      <c r="G41" s="6"/>
      <c r="H41" s="6"/>
      <c r="I41" s="34">
        <v>2182</v>
      </c>
      <c r="J41" s="27"/>
      <c r="K41" s="27"/>
    </row>
    <row r="42" spans="1:11" ht="13.5" customHeight="1">
      <c r="A42" s="20">
        <v>6481</v>
      </c>
      <c r="B42" s="24"/>
      <c r="C42" s="32"/>
      <c r="D42" s="6" t="s">
        <v>74</v>
      </c>
      <c r="E42" s="6"/>
      <c r="F42" s="6"/>
      <c r="G42" s="6"/>
      <c r="H42" s="6"/>
      <c r="I42" s="34">
        <v>705.83</v>
      </c>
      <c r="J42" s="27"/>
      <c r="K42" s="27"/>
    </row>
    <row r="43" spans="1:11" ht="13.5" customHeight="1">
      <c r="A43" s="20">
        <v>6482</v>
      </c>
      <c r="B43" s="24"/>
      <c r="C43" s="32"/>
      <c r="D43" s="6" t="s">
        <v>75</v>
      </c>
      <c r="E43" s="6"/>
      <c r="F43" s="6"/>
      <c r="G43" s="6"/>
      <c r="H43" s="6"/>
      <c r="I43" s="34">
        <v>918.21</v>
      </c>
      <c r="J43" s="27"/>
      <c r="K43" s="27"/>
    </row>
    <row r="44" spans="1:11" ht="13.5" customHeight="1">
      <c r="A44" s="20">
        <v>6483</v>
      </c>
      <c r="B44" s="24"/>
      <c r="C44" s="32"/>
      <c r="D44" s="6" t="s">
        <v>76</v>
      </c>
      <c r="E44" s="6"/>
      <c r="F44" s="6"/>
      <c r="G44" s="6"/>
      <c r="H44" s="6"/>
      <c r="I44" s="34">
        <v>3118</v>
      </c>
      <c r="J44" s="27"/>
      <c r="K44" s="27"/>
    </row>
    <row r="45" spans="1:11" ht="13.5" customHeight="1">
      <c r="A45" s="20">
        <v>6484</v>
      </c>
      <c r="B45" s="24"/>
      <c r="C45" s="32"/>
      <c r="D45" s="6" t="s">
        <v>77</v>
      </c>
      <c r="E45" s="6"/>
      <c r="F45" s="6"/>
      <c r="G45" s="6"/>
      <c r="H45" s="6"/>
      <c r="I45" s="34">
        <v>191.41</v>
      </c>
      <c r="J45" s="27"/>
      <c r="K45" s="27"/>
    </row>
    <row r="46" spans="1:11" ht="13.5" customHeight="1">
      <c r="A46" s="20">
        <v>6500</v>
      </c>
      <c r="B46" s="24"/>
      <c r="C46" s="32"/>
      <c r="D46" s="6" t="s">
        <v>78</v>
      </c>
      <c r="E46" s="6"/>
      <c r="F46" s="6"/>
      <c r="G46" s="6"/>
      <c r="H46" s="6"/>
      <c r="I46" s="17">
        <v>908.26</v>
      </c>
      <c r="J46" s="27"/>
      <c r="K46" s="27"/>
    </row>
    <row r="47" spans="1:11" ht="13.5" customHeight="1">
      <c r="A47" s="20"/>
      <c r="B47" s="24"/>
      <c r="C47" s="32"/>
      <c r="D47" s="6"/>
      <c r="E47" s="6"/>
      <c r="F47" s="6"/>
      <c r="G47" s="6"/>
      <c r="H47" s="6"/>
      <c r="I47" s="35">
        <f>SUM(I41:I46)</f>
        <v>8023.71</v>
      </c>
      <c r="J47" s="27"/>
      <c r="K47" s="28">
        <f>I47/2</f>
        <v>4011.855</v>
      </c>
    </row>
    <row r="48" spans="1:11" ht="13.5" customHeight="1">
      <c r="A48" s="20"/>
      <c r="B48" s="24"/>
      <c r="C48" s="32"/>
      <c r="D48" s="6"/>
      <c r="E48" s="6"/>
      <c r="F48" s="6"/>
      <c r="G48" s="6"/>
      <c r="H48" s="6"/>
      <c r="I48" s="34"/>
      <c r="J48" s="27"/>
      <c r="K48" s="27"/>
    </row>
    <row r="49" spans="1:11" ht="6" customHeight="1">
      <c r="A49" s="20"/>
      <c r="B49" s="20"/>
      <c r="C49" s="32"/>
      <c r="D49" s="6"/>
      <c r="E49" s="6"/>
      <c r="F49" s="6"/>
      <c r="G49" s="6"/>
      <c r="H49" s="6"/>
      <c r="I49" s="34"/>
      <c r="J49" s="27"/>
      <c r="K49" s="27"/>
    </row>
    <row r="50" spans="1:11" ht="13.5" customHeight="1">
      <c r="A50" s="20" t="s">
        <v>79</v>
      </c>
      <c r="B50" s="24"/>
      <c r="C50" s="32"/>
      <c r="D50" s="6" t="s">
        <v>102</v>
      </c>
      <c r="E50" s="6"/>
      <c r="F50" s="6"/>
      <c r="G50" s="6"/>
      <c r="H50" s="6"/>
      <c r="I50" s="34">
        <v>8977.75</v>
      </c>
      <c r="J50" s="27"/>
      <c r="K50" s="27"/>
    </row>
    <row r="51" spans="1:11" ht="13.5" customHeight="1">
      <c r="A51" s="20"/>
      <c r="B51" s="24"/>
      <c r="C51" s="32"/>
      <c r="D51" s="6"/>
      <c r="E51" s="6"/>
      <c r="F51" s="6"/>
      <c r="G51" s="6"/>
      <c r="H51" s="6"/>
      <c r="I51" s="17"/>
      <c r="J51" s="27"/>
      <c r="K51" s="27"/>
    </row>
    <row r="52" spans="1:11" ht="13.5" customHeight="1">
      <c r="A52" s="20"/>
      <c r="B52" s="24"/>
      <c r="C52" s="32"/>
      <c r="D52" s="6"/>
      <c r="E52" s="6"/>
      <c r="F52" s="6"/>
      <c r="G52" s="6"/>
      <c r="H52" s="6"/>
      <c r="I52" s="35">
        <v>8977.75</v>
      </c>
      <c r="J52" s="27"/>
      <c r="K52" s="28">
        <v>4488.87</v>
      </c>
    </row>
    <row r="53" spans="1:11" ht="13.5" customHeight="1" thickBot="1">
      <c r="A53" s="20"/>
      <c r="B53" s="24"/>
      <c r="C53" s="32"/>
      <c r="D53" s="6"/>
      <c r="E53" s="6"/>
      <c r="F53" s="6"/>
      <c r="G53" s="6"/>
      <c r="H53" s="6"/>
      <c r="I53" s="34"/>
      <c r="J53" s="27"/>
      <c r="K53" s="27"/>
    </row>
    <row r="54" spans="1:11" ht="13.5" customHeight="1" thickBot="1">
      <c r="A54" s="20"/>
      <c r="B54" s="24"/>
      <c r="C54" s="32"/>
      <c r="D54" s="6"/>
      <c r="E54" s="6"/>
      <c r="F54" s="6"/>
      <c r="G54" s="6"/>
      <c r="H54" s="6"/>
      <c r="I54" s="34" t="s">
        <v>25</v>
      </c>
      <c r="J54" s="34"/>
      <c r="K54" s="39">
        <f>SUM(K20:K53)</f>
        <v>85562.64499999999</v>
      </c>
    </row>
    <row r="55" spans="1:11" ht="13.5" customHeight="1">
      <c r="A55" s="20" t="s">
        <v>103</v>
      </c>
      <c r="B55" s="24"/>
      <c r="C55" s="32"/>
      <c r="D55" s="6" t="s">
        <v>105</v>
      </c>
      <c r="E55" s="6"/>
      <c r="F55" s="6"/>
      <c r="G55" s="6"/>
      <c r="H55" s="6"/>
      <c r="I55" s="34"/>
      <c r="J55" s="34"/>
      <c r="K55" s="76"/>
    </row>
    <row r="56" spans="1:11" ht="13.5" customHeight="1">
      <c r="A56" s="20" t="s">
        <v>104</v>
      </c>
      <c r="B56" s="24"/>
      <c r="C56" s="32"/>
      <c r="D56" s="6" t="s">
        <v>106</v>
      </c>
      <c r="E56" s="6"/>
      <c r="F56" s="6"/>
      <c r="G56" s="6"/>
      <c r="H56" s="6"/>
      <c r="I56" s="34"/>
      <c r="J56" s="34"/>
      <c r="K56" s="76"/>
    </row>
    <row r="57" spans="1:11" ht="13.5" customHeight="1">
      <c r="A57" s="20" t="s">
        <v>107</v>
      </c>
      <c r="B57" s="24"/>
      <c r="C57" s="32"/>
      <c r="D57" s="6"/>
      <c r="E57" s="6"/>
      <c r="F57" s="6"/>
      <c r="G57" s="6"/>
      <c r="H57" s="6"/>
      <c r="I57" s="34"/>
      <c r="J57" s="34"/>
      <c r="K57" s="76"/>
    </row>
    <row r="58" spans="1:11" ht="13.5" customHeight="1">
      <c r="A58" s="20"/>
      <c r="B58" s="24"/>
      <c r="C58" s="32"/>
      <c r="D58" s="6"/>
      <c r="E58" s="6"/>
      <c r="F58" s="6"/>
      <c r="G58" s="6"/>
      <c r="H58" s="6"/>
      <c r="I58" s="34"/>
      <c r="J58" s="34"/>
      <c r="K58" s="76"/>
    </row>
    <row r="59" spans="1:11" ht="13.5" customHeight="1">
      <c r="A59" s="21"/>
      <c r="B59" s="25"/>
      <c r="C59" s="36"/>
      <c r="D59" s="16"/>
      <c r="E59" s="16"/>
      <c r="F59" s="16"/>
      <c r="G59" s="16"/>
      <c r="H59" s="16"/>
      <c r="I59" s="17"/>
      <c r="J59" s="18"/>
      <c r="K59" s="72"/>
    </row>
    <row r="60" spans="1:11" ht="13.5" customHeight="1">
      <c r="A60" s="66"/>
      <c r="B60" s="6"/>
      <c r="C60" s="6"/>
      <c r="D60" s="6"/>
      <c r="E60" s="6"/>
      <c r="F60" s="6"/>
      <c r="G60" s="6"/>
      <c r="H60" s="6"/>
      <c r="I60" s="34"/>
      <c r="J60" s="34"/>
      <c r="K60" s="34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selection activeCell="Q48" sqref="Q48"/>
    </sheetView>
  </sheetViews>
  <sheetFormatPr defaultColWidth="9.140625" defaultRowHeight="13.5" customHeight="1"/>
  <cols>
    <col min="1" max="1" width="9.28125" style="1" customWidth="1"/>
    <col min="2" max="2" width="5.57421875" style="1" customWidth="1"/>
    <col min="3" max="3" width="1.7109375" style="1" customWidth="1"/>
    <col min="4" max="4" width="9.140625" style="1" customWidth="1"/>
    <col min="5" max="5" width="9.7109375" style="1" customWidth="1"/>
    <col min="6" max="7" width="9.140625" style="1" customWidth="1"/>
    <col min="8" max="8" width="7.00390625" style="1" customWidth="1"/>
    <col min="9" max="9" width="15.7109375" style="8" customWidth="1"/>
    <col min="10" max="10" width="0.13671875" style="8" customWidth="1"/>
    <col min="11" max="11" width="14.421875" style="8" customWidth="1"/>
    <col min="12" max="16384" width="9.140625" style="1" customWidth="1"/>
  </cols>
  <sheetData>
    <row r="1" spans="1:11" s="40" customFormat="1" ht="13.5" customHeight="1">
      <c r="A1" s="40" t="s">
        <v>0</v>
      </c>
      <c r="I1" s="41"/>
      <c r="J1" s="41"/>
      <c r="K1" s="42" t="s">
        <v>1</v>
      </c>
    </row>
    <row r="2" spans="1:12" s="40" customFormat="1" ht="13.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43"/>
    </row>
    <row r="3" ht="6.75" customHeight="1"/>
    <row r="4" spans="1:12" ht="23.25" customHeight="1">
      <c r="A4" s="4" t="s">
        <v>3</v>
      </c>
      <c r="B4" s="5"/>
      <c r="C4" s="37" t="s">
        <v>26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70</v>
      </c>
      <c r="F6" s="1">
        <v>2018</v>
      </c>
      <c r="G6" s="3"/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2450</v>
      </c>
      <c r="B14" s="20"/>
      <c r="D14" s="1" t="s">
        <v>27</v>
      </c>
      <c r="K14" s="14">
        <v>140000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/>
      <c r="B19" s="20"/>
      <c r="K19" s="14"/>
    </row>
    <row r="20" spans="1:11" ht="13.5" customHeight="1">
      <c r="A20" s="20"/>
      <c r="B20" s="20"/>
      <c r="K20" s="14"/>
    </row>
    <row r="21" spans="1:11" ht="13.5" customHeight="1" thickBot="1">
      <c r="A21" s="20"/>
      <c r="B21" s="20"/>
      <c r="K21" s="15"/>
    </row>
    <row r="22" spans="1:11" ht="13.5" customHeight="1" thickBot="1">
      <c r="A22" s="20"/>
      <c r="B22" s="20"/>
      <c r="I22" s="8" t="s">
        <v>13</v>
      </c>
      <c r="K22" s="38">
        <f>SUM(K10:K21)</f>
        <v>140000</v>
      </c>
    </row>
    <row r="23" spans="1:11" ht="13.5" customHeight="1">
      <c r="A23" s="21"/>
      <c r="B23" s="21"/>
      <c r="C23" s="16"/>
      <c r="D23" s="16"/>
      <c r="E23" s="16"/>
      <c r="F23" s="16"/>
      <c r="G23" s="16"/>
      <c r="H23" s="16"/>
      <c r="I23" s="17"/>
      <c r="J23" s="17"/>
      <c r="K23" s="18"/>
    </row>
    <row r="24" spans="1:11" ht="13.5" customHeight="1">
      <c r="A24" s="23"/>
      <c r="B24" s="23"/>
      <c r="C24" s="29"/>
      <c r="D24" s="30"/>
      <c r="E24" s="30"/>
      <c r="F24" s="30"/>
      <c r="G24" s="30"/>
      <c r="H24" s="30"/>
      <c r="I24" s="31"/>
      <c r="J24" s="26"/>
      <c r="K24" s="26"/>
    </row>
    <row r="25" spans="1:11" ht="15.75" customHeight="1" thickBot="1">
      <c r="A25" s="20"/>
      <c r="B25" s="20"/>
      <c r="C25" s="32"/>
      <c r="D25" s="22" t="s">
        <v>14</v>
      </c>
      <c r="E25" s="22"/>
      <c r="F25" s="22"/>
      <c r="G25" s="6"/>
      <c r="H25" s="33"/>
      <c r="I25" s="34"/>
      <c r="J25" s="27"/>
      <c r="K25" s="27"/>
    </row>
    <row r="26" spans="1:11" ht="13.5" customHeight="1">
      <c r="A26" s="20"/>
      <c r="B26" s="20"/>
      <c r="C26" s="32"/>
      <c r="D26" s="6"/>
      <c r="E26" s="6"/>
      <c r="F26" s="6"/>
      <c r="G26" s="6"/>
      <c r="H26" s="6"/>
      <c r="I26" s="34"/>
      <c r="J26" s="27"/>
      <c r="K26" s="27"/>
    </row>
    <row r="27" spans="1:11" ht="13.5" customHeight="1">
      <c r="A27" s="20"/>
      <c r="B27" s="20"/>
      <c r="C27" s="32"/>
      <c r="D27" s="6" t="s">
        <v>17</v>
      </c>
      <c r="E27" s="6"/>
      <c r="F27" s="6"/>
      <c r="G27" s="6"/>
      <c r="H27" s="6"/>
      <c r="I27" s="34"/>
      <c r="J27" s="27"/>
      <c r="K27" s="27"/>
    </row>
    <row r="28" spans="1:11" ht="6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>
        <v>3680</v>
      </c>
      <c r="B29" s="20"/>
      <c r="C29" s="32"/>
      <c r="D29" s="6" t="s">
        <v>15</v>
      </c>
      <c r="E29" s="6"/>
      <c r="F29" s="6"/>
      <c r="G29" s="6"/>
      <c r="H29" s="6"/>
      <c r="I29" s="34">
        <v>25778.62</v>
      </c>
      <c r="J29" s="27"/>
      <c r="K29" s="27"/>
    </row>
    <row r="30" spans="1:11" ht="13.5" customHeight="1">
      <c r="A30" s="20">
        <v>3700</v>
      </c>
      <c r="B30" s="20"/>
      <c r="C30" s="32"/>
      <c r="D30" s="6" t="s">
        <v>16</v>
      </c>
      <c r="E30" s="6"/>
      <c r="F30" s="6"/>
      <c r="G30" s="6"/>
      <c r="H30" s="6"/>
      <c r="I30" s="34">
        <v>6543.21</v>
      </c>
      <c r="J30" s="27"/>
      <c r="K30" s="27"/>
    </row>
    <row r="31" spans="1:11" ht="13.5" customHeight="1">
      <c r="A31" s="20">
        <v>4115</v>
      </c>
      <c r="B31" s="20"/>
      <c r="C31" s="32"/>
      <c r="D31" s="6" t="s">
        <v>28</v>
      </c>
      <c r="E31" s="6"/>
      <c r="F31" s="6"/>
      <c r="G31" s="6"/>
      <c r="H31" s="6"/>
      <c r="I31" s="17">
        <v>2188.74</v>
      </c>
      <c r="J31" s="27"/>
      <c r="K31" s="27"/>
    </row>
    <row r="32" spans="1:11" ht="13.5" customHeight="1">
      <c r="A32" s="20"/>
      <c r="B32" s="20"/>
      <c r="C32" s="32"/>
      <c r="D32" s="6"/>
      <c r="E32" s="6"/>
      <c r="F32" s="6"/>
      <c r="G32" s="6"/>
      <c r="H32" s="6"/>
      <c r="I32" s="35">
        <f>SUM(I29:I31)</f>
        <v>34510.57</v>
      </c>
      <c r="J32" s="27"/>
      <c r="K32" s="28">
        <f>I32</f>
        <v>34510.57</v>
      </c>
    </row>
    <row r="33" spans="1:11" ht="13.5" customHeight="1">
      <c r="A33" s="20"/>
      <c r="B33" s="20"/>
      <c r="C33" s="32"/>
      <c r="D33" s="6" t="s">
        <v>19</v>
      </c>
      <c r="E33" s="6"/>
      <c r="F33" s="6"/>
      <c r="G33" s="6"/>
      <c r="H33" s="6"/>
      <c r="I33" s="34"/>
      <c r="J33" s="27"/>
      <c r="K33" s="27"/>
    </row>
    <row r="34" spans="1:11" ht="6" customHeight="1">
      <c r="A34" s="20"/>
      <c r="B34" s="20"/>
      <c r="C34" s="32"/>
      <c r="D34" s="6"/>
      <c r="E34" s="6"/>
      <c r="F34" s="6"/>
      <c r="G34" s="6"/>
      <c r="H34" s="6"/>
      <c r="I34" s="34"/>
      <c r="J34" s="27"/>
      <c r="K34" s="27"/>
    </row>
    <row r="35" spans="1:11" ht="13.5" customHeight="1">
      <c r="A35" s="20">
        <v>3900</v>
      </c>
      <c r="B35" s="20"/>
      <c r="C35" s="32"/>
      <c r="D35" s="6" t="s">
        <v>29</v>
      </c>
      <c r="E35" s="6"/>
      <c r="F35" s="6"/>
      <c r="G35" s="6"/>
      <c r="H35" s="6"/>
      <c r="I35" s="34">
        <v>926.75</v>
      </c>
      <c r="J35" s="27"/>
      <c r="K35" s="27"/>
    </row>
    <row r="36" spans="1:11" ht="13.5" customHeight="1">
      <c r="A36" s="20" t="s">
        <v>83</v>
      </c>
      <c r="B36" s="20"/>
      <c r="C36" s="32"/>
      <c r="D36" s="6" t="s">
        <v>30</v>
      </c>
      <c r="E36" s="6"/>
      <c r="F36" s="6"/>
      <c r="G36" s="6"/>
      <c r="H36" s="6"/>
      <c r="I36" s="34">
        <v>85698.3</v>
      </c>
      <c r="J36" s="27"/>
      <c r="K36" s="27"/>
    </row>
    <row r="37" spans="1:11" ht="13.5" customHeight="1">
      <c r="A37" s="20" t="s">
        <v>84</v>
      </c>
      <c r="B37" s="20"/>
      <c r="C37" s="32"/>
      <c r="D37" s="6" t="s">
        <v>31</v>
      </c>
      <c r="E37" s="6"/>
      <c r="F37" s="6"/>
      <c r="G37" s="6"/>
      <c r="H37" s="6"/>
      <c r="I37" s="34">
        <v>124905.81</v>
      </c>
      <c r="J37" s="27"/>
      <c r="K37" s="27"/>
    </row>
    <row r="38" spans="1:11" ht="13.5" customHeight="1">
      <c r="A38" s="20" t="s">
        <v>85</v>
      </c>
      <c r="B38" s="20"/>
      <c r="C38" s="32"/>
      <c r="D38" s="6" t="s">
        <v>32</v>
      </c>
      <c r="E38" s="6"/>
      <c r="F38" s="6"/>
      <c r="G38" s="6"/>
      <c r="H38" s="6"/>
      <c r="I38" s="34">
        <v>8998.79</v>
      </c>
      <c r="J38" s="27"/>
      <c r="K38" s="27"/>
    </row>
    <row r="39" spans="1:11" ht="13.5" customHeight="1">
      <c r="A39" s="20"/>
      <c r="B39" s="20"/>
      <c r="C39" s="32"/>
      <c r="D39" s="6"/>
      <c r="E39" s="6"/>
      <c r="F39" s="6"/>
      <c r="G39" s="6"/>
      <c r="H39" s="6"/>
      <c r="I39" s="17"/>
      <c r="J39" s="27"/>
      <c r="K39" s="27"/>
    </row>
    <row r="40" spans="1:11" ht="13.5" customHeight="1">
      <c r="A40" s="20"/>
      <c r="B40" s="20"/>
      <c r="C40" s="32"/>
      <c r="D40" s="6"/>
      <c r="E40" s="6"/>
      <c r="F40" s="6"/>
      <c r="G40" s="6"/>
      <c r="H40" s="6"/>
      <c r="I40" s="35">
        <f>SUM(I35:I39)</f>
        <v>220529.65</v>
      </c>
      <c r="J40" s="27"/>
      <c r="K40" s="28">
        <f>I40</f>
        <v>220529.65</v>
      </c>
    </row>
    <row r="41" spans="1:11" ht="13.5" customHeight="1">
      <c r="A41" s="20"/>
      <c r="B41" s="24"/>
      <c r="C41" s="32"/>
      <c r="D41" s="6" t="s">
        <v>22</v>
      </c>
      <c r="E41" s="6"/>
      <c r="F41" s="6"/>
      <c r="G41" s="6"/>
      <c r="H41" s="6"/>
      <c r="I41" s="34"/>
      <c r="J41" s="27"/>
      <c r="K41" s="27"/>
    </row>
    <row r="42" spans="1:11" ht="6" customHeight="1">
      <c r="A42" s="20"/>
      <c r="B42" s="20"/>
      <c r="C42" s="32"/>
      <c r="D42" s="6"/>
      <c r="E42" s="6"/>
      <c r="F42" s="6"/>
      <c r="G42" s="6"/>
      <c r="H42" s="6"/>
      <c r="I42" s="34"/>
      <c r="J42" s="27"/>
      <c r="K42" s="27"/>
    </row>
    <row r="43" spans="1:11" ht="13.5" customHeight="1">
      <c r="A43" s="20">
        <v>3780</v>
      </c>
      <c r="B43" s="20"/>
      <c r="C43" s="32"/>
      <c r="D43" s="6" t="s">
        <v>29</v>
      </c>
      <c r="E43" s="6"/>
      <c r="F43" s="6"/>
      <c r="G43" s="6"/>
      <c r="H43" s="6"/>
      <c r="I43" s="74">
        <v>50</v>
      </c>
      <c r="J43" s="27"/>
      <c r="K43" s="27"/>
    </row>
    <row r="44" spans="1:11" ht="13.5" customHeight="1">
      <c r="A44" s="20">
        <v>3800</v>
      </c>
      <c r="B44" s="20"/>
      <c r="C44" s="32"/>
      <c r="D44" s="6" t="s">
        <v>30</v>
      </c>
      <c r="E44" s="6"/>
      <c r="F44" s="6"/>
      <c r="G44" s="6"/>
      <c r="H44" s="6"/>
      <c r="I44" s="34">
        <v>100</v>
      </c>
      <c r="J44" s="27"/>
      <c r="K44" s="27"/>
    </row>
    <row r="45" spans="1:11" ht="13.5" customHeight="1">
      <c r="A45" s="20">
        <v>3820</v>
      </c>
      <c r="B45" s="20"/>
      <c r="C45" s="32"/>
      <c r="D45" s="6" t="s">
        <v>31</v>
      </c>
      <c r="E45" s="6"/>
      <c r="F45" s="6"/>
      <c r="G45" s="6"/>
      <c r="H45" s="6"/>
      <c r="I45" s="34">
        <v>50</v>
      </c>
      <c r="J45" s="27"/>
      <c r="K45" s="27"/>
    </row>
    <row r="46" spans="1:11" ht="13.5" customHeight="1">
      <c r="A46" s="20">
        <v>3840</v>
      </c>
      <c r="B46" s="20"/>
      <c r="C46" s="32"/>
      <c r="D46" s="6" t="s">
        <v>32</v>
      </c>
      <c r="E46" s="6"/>
      <c r="F46" s="6"/>
      <c r="G46" s="6"/>
      <c r="H46" s="6"/>
      <c r="I46" s="17">
        <v>50</v>
      </c>
      <c r="J46" s="27"/>
      <c r="K46" s="27"/>
    </row>
    <row r="47" spans="1:11" ht="13.5" customHeight="1">
      <c r="A47" s="20"/>
      <c r="B47" s="24"/>
      <c r="C47" s="32"/>
      <c r="D47" s="6"/>
      <c r="E47" s="6"/>
      <c r="F47" s="6"/>
      <c r="G47" s="6"/>
      <c r="H47" s="6"/>
      <c r="I47" s="35">
        <f>SUM(I43:I46)</f>
        <v>250</v>
      </c>
      <c r="J47" s="27"/>
      <c r="K47" s="28">
        <f>I47</f>
        <v>250</v>
      </c>
    </row>
    <row r="48" spans="1:11" ht="13.5" customHeight="1">
      <c r="A48" s="20"/>
      <c r="B48" s="24"/>
      <c r="C48" s="32"/>
      <c r="D48" s="6" t="s">
        <v>33</v>
      </c>
      <c r="E48" s="6"/>
      <c r="F48" s="6"/>
      <c r="G48" s="6"/>
      <c r="H48" s="6"/>
      <c r="I48" s="34"/>
      <c r="J48" s="27"/>
      <c r="K48" s="27"/>
    </row>
    <row r="49" spans="1:11" ht="6" customHeight="1">
      <c r="A49" s="20"/>
      <c r="B49" s="20"/>
      <c r="C49" s="32"/>
      <c r="D49" s="6"/>
      <c r="E49" s="6"/>
      <c r="F49" s="6"/>
      <c r="G49" s="6"/>
      <c r="H49" s="6"/>
      <c r="I49" s="34"/>
      <c r="J49" s="27"/>
      <c r="K49" s="27"/>
    </row>
    <row r="50" spans="1:11" ht="13.5" customHeight="1">
      <c r="A50" s="20" t="s">
        <v>86</v>
      </c>
      <c r="B50" s="24"/>
      <c r="C50" s="32"/>
      <c r="D50" s="6"/>
      <c r="E50" s="6"/>
      <c r="F50" s="6"/>
      <c r="G50" s="6"/>
      <c r="H50" s="6"/>
      <c r="I50" s="34"/>
      <c r="J50" s="27"/>
      <c r="K50" s="27"/>
    </row>
    <row r="51" spans="1:11" ht="13.5" customHeight="1">
      <c r="A51" s="20" t="s">
        <v>87</v>
      </c>
      <c r="B51" s="24"/>
      <c r="C51" s="32"/>
      <c r="D51" s="6"/>
      <c r="E51" s="6"/>
      <c r="F51" s="6"/>
      <c r="G51" s="6"/>
      <c r="H51" s="6"/>
      <c r="I51" s="34"/>
      <c r="J51" s="27"/>
      <c r="K51" s="27"/>
    </row>
    <row r="52" spans="1:11" ht="13.5" customHeight="1">
      <c r="A52" s="20" t="s">
        <v>88</v>
      </c>
      <c r="B52" s="24"/>
      <c r="C52" s="32"/>
      <c r="D52" s="6"/>
      <c r="E52" s="6"/>
      <c r="F52" s="6"/>
      <c r="G52" s="6"/>
      <c r="H52" s="6"/>
      <c r="I52" s="34"/>
      <c r="J52" s="27"/>
      <c r="K52" s="27"/>
    </row>
    <row r="53" spans="1:11" ht="13.5" customHeight="1">
      <c r="A53" s="20" t="s">
        <v>89</v>
      </c>
      <c r="B53" s="24"/>
      <c r="C53" s="32"/>
      <c r="D53" s="33" t="s">
        <v>34</v>
      </c>
      <c r="E53" s="6"/>
      <c r="F53" s="6"/>
      <c r="G53" s="6"/>
      <c r="H53" s="6"/>
      <c r="I53" s="44">
        <v>93010.93</v>
      </c>
      <c r="J53" s="27"/>
      <c r="K53" s="28">
        <f>I53*10%</f>
        <v>9301.092999999999</v>
      </c>
    </row>
    <row r="54" spans="1:11" ht="13.5" customHeight="1">
      <c r="A54" s="20" t="s">
        <v>90</v>
      </c>
      <c r="B54" s="24"/>
      <c r="C54" s="32"/>
      <c r="D54" s="6"/>
      <c r="E54" s="6"/>
      <c r="F54" s="6"/>
      <c r="G54" s="6"/>
      <c r="H54" s="6"/>
      <c r="I54" s="34"/>
      <c r="J54" s="27"/>
      <c r="K54" s="27"/>
    </row>
    <row r="55" spans="1:11" ht="13.5" customHeight="1">
      <c r="A55" s="20" t="s">
        <v>91</v>
      </c>
      <c r="B55" s="24"/>
      <c r="C55" s="32"/>
      <c r="D55" s="6"/>
      <c r="E55" s="6"/>
      <c r="F55" s="6"/>
      <c r="G55" s="6"/>
      <c r="H55" s="6"/>
      <c r="I55" s="34"/>
      <c r="J55" s="27"/>
      <c r="K55" s="27"/>
    </row>
    <row r="56" spans="1:11" ht="13.5" customHeight="1">
      <c r="A56" s="20" t="s">
        <v>92</v>
      </c>
      <c r="B56" s="24"/>
      <c r="C56" s="32"/>
      <c r="D56" s="6"/>
      <c r="E56" s="6"/>
      <c r="F56" s="6"/>
      <c r="G56" s="6"/>
      <c r="H56" s="6"/>
      <c r="I56" s="45"/>
      <c r="J56" s="27"/>
      <c r="K56" s="46"/>
    </row>
    <row r="57" spans="1:11" ht="13.5" customHeight="1" thickBot="1">
      <c r="A57" s="20"/>
      <c r="B57" s="24"/>
      <c r="C57" s="32"/>
      <c r="D57" s="6"/>
      <c r="E57" s="6"/>
      <c r="F57" s="6"/>
      <c r="G57" s="6"/>
      <c r="H57" s="6"/>
      <c r="I57" s="34"/>
      <c r="J57" s="27"/>
      <c r="K57" s="27"/>
    </row>
    <row r="58" spans="1:11" ht="13.5" customHeight="1" thickBot="1">
      <c r="A58" s="21"/>
      <c r="B58" s="25"/>
      <c r="C58" s="36"/>
      <c r="D58" s="16"/>
      <c r="E58" s="16"/>
      <c r="F58" s="16"/>
      <c r="G58" s="16"/>
      <c r="H58" s="16"/>
      <c r="I58" s="17" t="s">
        <v>25</v>
      </c>
      <c r="J58" s="34"/>
      <c r="K58" s="39">
        <f>SUM(K25:K57)</f>
        <v>264591.313</v>
      </c>
    </row>
    <row r="59" ht="13.5" customHeight="1">
      <c r="A59" s="2"/>
    </row>
    <row r="60" ht="13.5" customHeight="1">
      <c r="A60" s="2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showGridLines="0" zoomScalePageLayoutView="0" workbookViewId="0" topLeftCell="A1">
      <selection activeCell="F57" sqref="F57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2" t="s">
        <v>1</v>
      </c>
    </row>
    <row r="2" spans="1:12" ht="13.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2"/>
    </row>
    <row r="3" ht="6.75" customHeight="1"/>
    <row r="4" spans="1:12" ht="23.25" customHeight="1">
      <c r="A4" s="4" t="s">
        <v>3</v>
      </c>
      <c r="B4" s="5"/>
      <c r="C4" s="37" t="s">
        <v>35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69</v>
      </c>
      <c r="F6" s="1">
        <v>2018</v>
      </c>
      <c r="G6" s="3"/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2600</v>
      </c>
      <c r="B14" s="20"/>
      <c r="D14" s="1" t="s">
        <v>36</v>
      </c>
      <c r="K14" s="14">
        <v>9848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D16" s="1" t="s">
        <v>11</v>
      </c>
      <c r="K16" s="14"/>
    </row>
    <row r="17" spans="1:11" ht="13.5" customHeight="1">
      <c r="A17" s="20"/>
      <c r="B17" s="20"/>
      <c r="K17" s="14"/>
    </row>
    <row r="18" spans="1:11" ht="13.5" customHeight="1">
      <c r="A18" s="20"/>
      <c r="B18" s="20"/>
      <c r="K18" s="14"/>
    </row>
    <row r="19" spans="1:11" ht="13.5" customHeight="1" thickBot="1">
      <c r="A19" s="20"/>
      <c r="B19" s="20"/>
      <c r="K19" s="15"/>
    </row>
    <row r="20" spans="1:11" ht="13.5" customHeight="1" thickBot="1">
      <c r="A20" s="20"/>
      <c r="B20" s="20"/>
      <c r="I20" s="8" t="s">
        <v>13</v>
      </c>
      <c r="K20" s="38">
        <f>SUM(K10:K19)</f>
        <v>9848</v>
      </c>
    </row>
    <row r="21" spans="1:11" ht="13.5" customHeight="1">
      <c r="A21" s="21"/>
      <c r="B21" s="21"/>
      <c r="C21" s="16"/>
      <c r="D21" s="16"/>
      <c r="E21" s="16"/>
      <c r="F21" s="16"/>
      <c r="G21" s="16"/>
      <c r="H21" s="16"/>
      <c r="I21" s="17"/>
      <c r="J21" s="17"/>
      <c r="K21" s="18"/>
    </row>
    <row r="22" spans="1:11" ht="13.5" customHeight="1">
      <c r="A22" s="23"/>
      <c r="B22" s="23"/>
      <c r="C22" s="29"/>
      <c r="D22" s="30"/>
      <c r="E22" s="30"/>
      <c r="F22" s="30"/>
      <c r="G22" s="30"/>
      <c r="H22" s="30"/>
      <c r="I22" s="31"/>
      <c r="J22" s="26"/>
      <c r="K22" s="26"/>
    </row>
    <row r="23" spans="1:11" ht="16.5" customHeight="1" thickBot="1">
      <c r="A23" s="20"/>
      <c r="B23" s="20"/>
      <c r="C23" s="32"/>
      <c r="D23" s="22" t="s">
        <v>14</v>
      </c>
      <c r="E23" s="22"/>
      <c r="F23" s="22"/>
      <c r="G23" s="6"/>
      <c r="H23" s="33"/>
      <c r="I23" s="34"/>
      <c r="J23" s="27"/>
      <c r="K23" s="27"/>
    </row>
    <row r="24" spans="1:11" ht="13.5" customHeight="1">
      <c r="A24" s="20"/>
      <c r="B24" s="20"/>
      <c r="C24" s="32"/>
      <c r="D24" s="6"/>
      <c r="E24" s="6"/>
      <c r="F24" s="6"/>
      <c r="G24" s="6"/>
      <c r="H24" s="6"/>
      <c r="I24" s="34"/>
      <c r="J24" s="27"/>
      <c r="K24" s="27"/>
    </row>
    <row r="25" spans="1:11" ht="13.5" customHeight="1">
      <c r="A25" s="20"/>
      <c r="B25" s="20"/>
      <c r="C25" s="32"/>
      <c r="D25" s="6" t="s">
        <v>17</v>
      </c>
      <c r="E25" s="6"/>
      <c r="F25" s="6"/>
      <c r="G25" s="6"/>
      <c r="H25" s="6"/>
      <c r="I25" s="34"/>
      <c r="J25" s="27"/>
      <c r="K25" s="27"/>
    </row>
    <row r="26" spans="1:11" ht="6" customHeight="1">
      <c r="A26" s="20"/>
      <c r="B26" s="20"/>
      <c r="C26" s="32"/>
      <c r="D26" s="6"/>
      <c r="E26" s="6"/>
      <c r="F26" s="6"/>
      <c r="G26" s="6"/>
      <c r="H26" s="6"/>
      <c r="I26" s="34"/>
      <c r="J26" s="27"/>
      <c r="K26" s="27"/>
    </row>
    <row r="27" spans="1:11" ht="13.5" customHeight="1">
      <c r="A27" s="20"/>
      <c r="B27" s="20"/>
      <c r="C27" s="32"/>
      <c r="D27" s="6"/>
      <c r="E27" s="6"/>
      <c r="F27" s="6"/>
      <c r="G27" s="6"/>
      <c r="H27" s="6"/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17"/>
      <c r="J28" s="27"/>
      <c r="K28" s="27"/>
    </row>
    <row r="29" spans="1:11" ht="13.5" customHeight="1">
      <c r="A29" s="20"/>
      <c r="B29" s="20"/>
      <c r="C29" s="32"/>
      <c r="D29" s="6"/>
      <c r="E29" s="6"/>
      <c r="F29" s="6"/>
      <c r="G29" s="6"/>
      <c r="H29" s="6"/>
      <c r="I29" s="35">
        <f>SUM(I27:I28)</f>
        <v>0</v>
      </c>
      <c r="J29" s="27"/>
      <c r="K29" s="28">
        <f>I29</f>
        <v>0</v>
      </c>
    </row>
    <row r="30" spans="1:11" ht="13.5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/>
      <c r="B31" s="20"/>
      <c r="C31" s="32"/>
      <c r="D31" s="6" t="s">
        <v>19</v>
      </c>
      <c r="E31" s="6"/>
      <c r="F31" s="6"/>
      <c r="G31" s="6"/>
      <c r="H31" s="6"/>
      <c r="I31" s="34"/>
      <c r="J31" s="27"/>
      <c r="K31" s="27"/>
    </row>
    <row r="32" spans="1:11" ht="6" customHeight="1">
      <c r="A32" s="20"/>
      <c r="B32" s="20"/>
      <c r="C32" s="32"/>
      <c r="D32" s="6"/>
      <c r="E32" s="6"/>
      <c r="F32" s="6"/>
      <c r="G32" s="6"/>
      <c r="H32" s="6"/>
      <c r="I32" s="34"/>
      <c r="J32" s="27"/>
      <c r="K32" s="27"/>
    </row>
    <row r="33" spans="1:11" ht="13.5" customHeight="1">
      <c r="A33" s="20">
        <v>4603</v>
      </c>
      <c r="B33" s="20"/>
      <c r="C33" s="32"/>
      <c r="D33" s="6" t="s">
        <v>37</v>
      </c>
      <c r="E33" s="6"/>
      <c r="F33" s="6"/>
      <c r="G33" s="6"/>
      <c r="H33" s="6"/>
      <c r="I33" s="34">
        <v>7400</v>
      </c>
      <c r="J33" s="27"/>
      <c r="K33" s="27"/>
    </row>
    <row r="34" spans="1:11" ht="13.5" customHeight="1">
      <c r="A34" s="20">
        <v>4604</v>
      </c>
      <c r="B34" s="20"/>
      <c r="C34" s="32"/>
      <c r="D34" s="6"/>
      <c r="E34" s="6"/>
      <c r="F34" s="6"/>
      <c r="G34" s="6"/>
      <c r="H34" s="6"/>
      <c r="I34" s="34">
        <v>3044.14</v>
      </c>
      <c r="J34" s="27"/>
      <c r="K34" s="27"/>
    </row>
    <row r="35" spans="1:11" ht="13.5" customHeight="1">
      <c r="A35" s="20">
        <v>4605</v>
      </c>
      <c r="B35" s="20"/>
      <c r="C35" s="32"/>
      <c r="D35" s="6"/>
      <c r="E35" s="6"/>
      <c r="F35" s="6"/>
      <c r="G35" s="6"/>
      <c r="H35" s="6"/>
      <c r="I35" s="34">
        <v>3050</v>
      </c>
      <c r="J35" s="27"/>
      <c r="K35" s="27"/>
    </row>
    <row r="36" spans="1:11" ht="13.5" customHeight="1">
      <c r="A36" s="20">
        <v>4622</v>
      </c>
      <c r="B36" s="20"/>
      <c r="C36" s="32"/>
      <c r="D36" s="6"/>
      <c r="E36" s="6"/>
      <c r="F36" s="6"/>
      <c r="G36" s="6"/>
      <c r="H36" s="6"/>
      <c r="I36" s="34">
        <v>2444.48</v>
      </c>
      <c r="J36" s="27"/>
      <c r="K36" s="27"/>
    </row>
    <row r="37" spans="1:11" ht="13.5" customHeight="1">
      <c r="A37" s="20">
        <v>4623</v>
      </c>
      <c r="B37" s="20"/>
      <c r="C37" s="32"/>
      <c r="D37" s="6"/>
      <c r="E37" s="6"/>
      <c r="F37" s="6"/>
      <c r="G37" s="6"/>
      <c r="H37" s="6"/>
      <c r="I37" s="34">
        <v>9934.83</v>
      </c>
      <c r="J37" s="27"/>
      <c r="K37" s="27"/>
    </row>
    <row r="38" spans="1:11" ht="13.5" customHeight="1">
      <c r="A38" s="20">
        <v>4624</v>
      </c>
      <c r="B38" s="20"/>
      <c r="C38" s="32"/>
      <c r="D38" s="6"/>
      <c r="E38" s="6"/>
      <c r="F38" s="6"/>
      <c r="G38" s="6"/>
      <c r="H38" s="6"/>
      <c r="I38" s="34">
        <v>1297</v>
      </c>
      <c r="J38" s="27"/>
      <c r="K38" s="27"/>
    </row>
    <row r="39" spans="1:11" ht="13.5" customHeight="1">
      <c r="A39" s="20">
        <v>4626</v>
      </c>
      <c r="B39" s="20"/>
      <c r="C39" s="32"/>
      <c r="D39" s="6"/>
      <c r="E39" s="6"/>
      <c r="F39" s="6"/>
      <c r="G39" s="6"/>
      <c r="H39" s="6"/>
      <c r="I39" s="34">
        <v>2600</v>
      </c>
      <c r="J39" s="27"/>
      <c r="K39" s="27"/>
    </row>
    <row r="40" spans="1:11" ht="13.5" customHeight="1">
      <c r="A40" s="20">
        <v>4627</v>
      </c>
      <c r="B40" s="20"/>
      <c r="C40" s="32"/>
      <c r="D40" s="6"/>
      <c r="E40" s="6"/>
      <c r="F40" s="6"/>
      <c r="G40" s="6"/>
      <c r="H40" s="6"/>
      <c r="I40" s="34">
        <v>18000</v>
      </c>
      <c r="J40" s="27"/>
      <c r="K40" s="27"/>
    </row>
    <row r="41" spans="1:11" ht="13.5" customHeight="1">
      <c r="A41" s="20">
        <v>4628</v>
      </c>
      <c r="B41" s="20"/>
      <c r="C41" s="32"/>
      <c r="D41" s="6"/>
      <c r="E41" s="6"/>
      <c r="F41" s="6"/>
      <c r="G41" s="6"/>
      <c r="H41" s="6"/>
      <c r="I41" s="34">
        <v>6281</v>
      </c>
      <c r="J41" s="27"/>
      <c r="K41" s="27"/>
    </row>
    <row r="42" spans="1:11" ht="13.5" customHeight="1">
      <c r="A42" s="20">
        <v>4630</v>
      </c>
      <c r="B42" s="20"/>
      <c r="C42" s="32"/>
      <c r="D42" s="6"/>
      <c r="E42" s="6"/>
      <c r="F42" s="6"/>
      <c r="G42" s="6"/>
      <c r="H42" s="6"/>
      <c r="I42" s="34">
        <v>664.29</v>
      </c>
      <c r="J42" s="27"/>
      <c r="K42" s="27"/>
    </row>
    <row r="43" spans="1:11" ht="13.5" customHeight="1">
      <c r="A43" s="20">
        <v>4631</v>
      </c>
      <c r="B43" s="20"/>
      <c r="C43" s="32"/>
      <c r="D43" s="6"/>
      <c r="E43" s="6"/>
      <c r="F43" s="6"/>
      <c r="G43" s="6"/>
      <c r="H43" s="6"/>
      <c r="I43" s="34">
        <v>518.6</v>
      </c>
      <c r="J43" s="27"/>
      <c r="K43" s="27"/>
    </row>
    <row r="44" spans="1:11" ht="13.5" customHeight="1">
      <c r="A44" s="20">
        <v>4632</v>
      </c>
      <c r="B44" s="20"/>
      <c r="C44" s="32"/>
      <c r="D44" s="6"/>
      <c r="E44" s="6"/>
      <c r="F44" s="6"/>
      <c r="G44" s="6"/>
      <c r="H44" s="6"/>
      <c r="I44" s="34">
        <v>913.51</v>
      </c>
      <c r="J44" s="27"/>
      <c r="K44" s="27"/>
    </row>
    <row r="45" spans="1:11" ht="13.5" customHeight="1">
      <c r="A45" s="75" t="s">
        <v>79</v>
      </c>
      <c r="B45" s="20"/>
      <c r="C45" s="32"/>
      <c r="D45" s="6" t="s">
        <v>93</v>
      </c>
      <c r="E45" s="6"/>
      <c r="F45" s="6"/>
      <c r="G45" s="6"/>
      <c r="H45" s="6"/>
      <c r="I45" s="34">
        <v>6971.77</v>
      </c>
      <c r="J45" s="27"/>
      <c r="K45" s="27"/>
    </row>
    <row r="46" spans="1:11" ht="13.5" customHeight="1">
      <c r="A46" s="20"/>
      <c r="B46" s="20"/>
      <c r="C46" s="32"/>
      <c r="D46" s="6"/>
      <c r="E46" s="6"/>
      <c r="F46" s="6"/>
      <c r="G46" s="6"/>
      <c r="H46" s="6"/>
      <c r="I46" s="34"/>
      <c r="J46" s="27"/>
      <c r="K46" s="27"/>
    </row>
    <row r="47" spans="1:11" ht="13.5" customHeight="1">
      <c r="A47" s="20"/>
      <c r="B47" s="20"/>
      <c r="C47" s="32"/>
      <c r="D47" s="6"/>
      <c r="E47" s="6"/>
      <c r="F47" s="6"/>
      <c r="G47" s="6"/>
      <c r="H47" s="6"/>
      <c r="I47" s="35">
        <f>SUM(I33:I46)</f>
        <v>63119.619999999995</v>
      </c>
      <c r="J47" s="27"/>
      <c r="K47" s="28">
        <f>I47</f>
        <v>63119.619999999995</v>
      </c>
    </row>
    <row r="48" spans="1:11" ht="13.5" customHeight="1">
      <c r="A48" s="20"/>
      <c r="B48" s="20"/>
      <c r="C48" s="32"/>
      <c r="D48" s="6"/>
      <c r="E48" s="6"/>
      <c r="F48" s="6"/>
      <c r="G48" s="6"/>
      <c r="H48" s="6"/>
      <c r="I48" s="34"/>
      <c r="J48" s="27"/>
      <c r="K48" s="27"/>
    </row>
    <row r="49" spans="1:11" ht="13.5" customHeight="1">
      <c r="A49" s="20"/>
      <c r="B49" s="24"/>
      <c r="C49" s="32"/>
      <c r="D49" s="6" t="s">
        <v>22</v>
      </c>
      <c r="E49" s="6"/>
      <c r="F49" s="6"/>
      <c r="G49" s="6"/>
      <c r="H49" s="6"/>
      <c r="I49" s="34"/>
      <c r="J49" s="27"/>
      <c r="K49" s="27"/>
    </row>
    <row r="50" spans="1:11" ht="6" customHeight="1">
      <c r="A50" s="20"/>
      <c r="B50" s="20"/>
      <c r="C50" s="32"/>
      <c r="D50" s="6"/>
      <c r="E50" s="6"/>
      <c r="F50" s="6"/>
      <c r="G50" s="6"/>
      <c r="H50" s="6"/>
      <c r="I50" s="34"/>
      <c r="J50" s="27"/>
      <c r="K50" s="27"/>
    </row>
    <row r="51" spans="1:11" ht="13.5" customHeight="1">
      <c r="A51" s="20">
        <v>4600</v>
      </c>
      <c r="B51" s="24"/>
      <c r="C51" s="32"/>
      <c r="D51" s="6" t="s">
        <v>39</v>
      </c>
      <c r="E51" s="6"/>
      <c r="F51" s="6"/>
      <c r="G51" s="6"/>
      <c r="H51" s="6"/>
      <c r="I51" s="34">
        <v>3100</v>
      </c>
      <c r="J51" s="27"/>
      <c r="K51" s="27"/>
    </row>
    <row r="52" spans="1:11" ht="13.5" customHeight="1">
      <c r="A52" s="20">
        <v>4601</v>
      </c>
      <c r="B52" s="24"/>
      <c r="C52" s="32"/>
      <c r="D52" s="6" t="s">
        <v>40</v>
      </c>
      <c r="E52" s="6"/>
      <c r="F52" s="6"/>
      <c r="G52" s="6"/>
      <c r="H52" s="6"/>
      <c r="I52" s="34">
        <v>2995.12</v>
      </c>
      <c r="J52" s="27"/>
      <c r="K52" s="27"/>
    </row>
    <row r="53" spans="1:11" ht="13.5" customHeight="1">
      <c r="A53" s="20" t="s">
        <v>94</v>
      </c>
      <c r="B53" s="24"/>
      <c r="C53" s="32"/>
      <c r="D53" s="6" t="s">
        <v>38</v>
      </c>
      <c r="E53" s="6" t="s">
        <v>80</v>
      </c>
      <c r="F53" s="6"/>
      <c r="G53" s="6"/>
      <c r="H53" s="6"/>
      <c r="I53" s="17">
        <v>244.39</v>
      </c>
      <c r="J53" s="27"/>
      <c r="K53" s="27"/>
    </row>
    <row r="54" spans="1:11" ht="13.5" customHeight="1">
      <c r="A54" s="20"/>
      <c r="B54" s="24"/>
      <c r="C54" s="32"/>
      <c r="D54" s="6"/>
      <c r="E54" s="6"/>
      <c r="F54" s="6"/>
      <c r="G54" s="6"/>
      <c r="H54" s="6"/>
      <c r="I54" s="35">
        <f>SUM(I51:I53)</f>
        <v>6339.51</v>
      </c>
      <c r="J54" s="27"/>
      <c r="K54" s="28">
        <f>I54</f>
        <v>6339.51</v>
      </c>
    </row>
    <row r="55" spans="1:11" ht="13.5" customHeight="1">
      <c r="A55" s="20"/>
      <c r="B55" s="24"/>
      <c r="C55" s="32"/>
      <c r="D55" s="6"/>
      <c r="E55" s="6"/>
      <c r="F55" s="6"/>
      <c r="G55" s="6"/>
      <c r="H55" s="6"/>
      <c r="I55" s="34"/>
      <c r="J55" s="27"/>
      <c r="K55" s="27"/>
    </row>
    <row r="56" spans="1:11" ht="13.5" customHeight="1">
      <c r="A56" s="47"/>
      <c r="B56" s="48"/>
      <c r="C56" s="49"/>
      <c r="D56" s="49"/>
      <c r="E56" s="49"/>
      <c r="F56" s="49"/>
      <c r="G56" s="49"/>
      <c r="H56" s="49"/>
      <c r="I56" s="45"/>
      <c r="J56" s="27"/>
      <c r="K56" s="27"/>
    </row>
    <row r="57" spans="1:11" ht="6" customHeight="1">
      <c r="A57" s="47"/>
      <c r="B57" s="47"/>
      <c r="C57" s="49"/>
      <c r="D57" s="49"/>
      <c r="E57" s="49"/>
      <c r="F57" s="49"/>
      <c r="G57" s="49"/>
      <c r="H57" s="49"/>
      <c r="I57" s="45"/>
      <c r="J57" s="27"/>
      <c r="K57" s="27"/>
    </row>
    <row r="58" spans="1:11" ht="13.5" customHeight="1">
      <c r="A58" s="47"/>
      <c r="B58" s="48"/>
      <c r="C58" s="49"/>
      <c r="D58" s="49"/>
      <c r="E58" s="49"/>
      <c r="F58" s="49"/>
      <c r="G58" s="49"/>
      <c r="H58" s="49"/>
      <c r="I58" s="45"/>
      <c r="J58" s="27"/>
      <c r="K58" s="27"/>
    </row>
    <row r="59" spans="1:11" ht="13.5" customHeight="1">
      <c r="A59" s="47"/>
      <c r="B59" s="48"/>
      <c r="C59" s="49"/>
      <c r="D59" s="49"/>
      <c r="E59" s="49"/>
      <c r="F59" s="49"/>
      <c r="G59" s="49"/>
      <c r="H59" s="49"/>
      <c r="I59" s="45"/>
      <c r="J59" s="27"/>
      <c r="K59" s="46"/>
    </row>
    <row r="60" spans="1:11" ht="13.5" customHeight="1" thickBot="1">
      <c r="A60" s="20"/>
      <c r="B60" s="24"/>
      <c r="C60" s="32"/>
      <c r="D60" s="6"/>
      <c r="E60" s="6"/>
      <c r="F60" s="6"/>
      <c r="G60" s="6"/>
      <c r="H60" s="6"/>
      <c r="I60" s="34"/>
      <c r="J60" s="27"/>
      <c r="K60" s="27"/>
    </row>
    <row r="61" spans="1:11" ht="13.5" customHeight="1" thickBot="1">
      <c r="A61" s="20"/>
      <c r="B61" s="24"/>
      <c r="C61" s="32"/>
      <c r="D61" s="6"/>
      <c r="E61" s="6"/>
      <c r="F61" s="6"/>
      <c r="G61" s="6"/>
      <c r="H61" s="6"/>
      <c r="I61" s="34" t="s">
        <v>25</v>
      </c>
      <c r="J61" s="34"/>
      <c r="K61" s="39">
        <f>SUM(K23:K60)</f>
        <v>69459.12999999999</v>
      </c>
    </row>
    <row r="62" spans="1:11" ht="13.5" customHeight="1">
      <c r="A62" s="21"/>
      <c r="B62" s="25"/>
      <c r="C62" s="36"/>
      <c r="D62" s="16"/>
      <c r="E62" s="16"/>
      <c r="F62" s="16"/>
      <c r="G62" s="16"/>
      <c r="H62" s="16"/>
      <c r="I62" s="17"/>
      <c r="J62" s="17"/>
      <c r="K62" s="73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  <row r="71" ht="13.5" customHeight="1">
      <c r="A71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1">
      <selection activeCell="A56" sqref="A56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s="40" customFormat="1" ht="13.5" customHeight="1">
      <c r="A1" s="40" t="s">
        <v>0</v>
      </c>
      <c r="I1" s="41"/>
      <c r="J1" s="41"/>
      <c r="K1" s="42" t="s">
        <v>1</v>
      </c>
    </row>
    <row r="2" spans="1:12" s="40" customFormat="1" ht="13.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43"/>
    </row>
    <row r="3" ht="6.75" customHeight="1"/>
    <row r="4" spans="1:12" ht="23.25" customHeight="1">
      <c r="A4" s="4" t="s">
        <v>3</v>
      </c>
      <c r="B4" s="5"/>
      <c r="C4" s="37" t="s">
        <v>41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71</v>
      </c>
      <c r="F6" s="1">
        <v>2018</v>
      </c>
      <c r="G6" s="3"/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3250</v>
      </c>
      <c r="B14" s="20"/>
      <c r="D14" s="1" t="s">
        <v>42</v>
      </c>
      <c r="K14" s="14">
        <v>3010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>
        <v>3250</v>
      </c>
      <c r="B19" s="20"/>
      <c r="D19" s="1" t="s">
        <v>43</v>
      </c>
      <c r="K19" s="14"/>
    </row>
    <row r="20" spans="1:11" ht="13.5" customHeight="1">
      <c r="A20" s="20"/>
      <c r="B20" s="20"/>
      <c r="K20" s="14"/>
    </row>
    <row r="21" spans="1:11" ht="13.5" customHeight="1">
      <c r="A21" s="20"/>
      <c r="B21" s="20"/>
      <c r="K21" s="14"/>
    </row>
    <row r="22" spans="1:11" ht="13.5" customHeight="1">
      <c r="A22" s="20"/>
      <c r="B22" s="20"/>
      <c r="K22" s="14"/>
    </row>
    <row r="23" spans="1:11" ht="13.5" customHeight="1" thickBot="1">
      <c r="A23" s="20"/>
      <c r="B23" s="20"/>
      <c r="K23" s="15"/>
    </row>
    <row r="24" spans="1:11" ht="13.5" customHeight="1" thickBot="1">
      <c r="A24" s="20"/>
      <c r="B24" s="20"/>
      <c r="I24" s="8" t="s">
        <v>13</v>
      </c>
      <c r="K24" s="38">
        <f>SUM(K10:K23)</f>
        <v>3010</v>
      </c>
    </row>
    <row r="25" spans="1:11" ht="13.5" customHeight="1">
      <c r="A25" s="21"/>
      <c r="B25" s="21"/>
      <c r="C25" s="16"/>
      <c r="D25" s="16"/>
      <c r="E25" s="16"/>
      <c r="F25" s="16"/>
      <c r="G25" s="16"/>
      <c r="H25" s="16"/>
      <c r="I25" s="17"/>
      <c r="J25" s="17"/>
      <c r="K25" s="18"/>
    </row>
    <row r="26" spans="1:11" ht="13.5" customHeight="1">
      <c r="A26" s="23"/>
      <c r="B26" s="23"/>
      <c r="C26" s="29"/>
      <c r="D26" s="30"/>
      <c r="E26" s="30"/>
      <c r="F26" s="30"/>
      <c r="G26" s="30"/>
      <c r="H26" s="30"/>
      <c r="I26" s="31"/>
      <c r="J26" s="26"/>
      <c r="K26" s="26"/>
    </row>
    <row r="27" spans="1:11" ht="16.5" customHeight="1" thickBot="1">
      <c r="A27" s="20"/>
      <c r="B27" s="20"/>
      <c r="C27" s="32"/>
      <c r="D27" s="22" t="s">
        <v>14</v>
      </c>
      <c r="E27" s="22"/>
      <c r="F27" s="22"/>
      <c r="G27" s="6"/>
      <c r="H27" s="33"/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 t="s">
        <v>17</v>
      </c>
      <c r="E29" s="6"/>
      <c r="F29" s="6"/>
      <c r="G29" s="6"/>
      <c r="H29" s="6"/>
      <c r="I29" s="34"/>
      <c r="J29" s="27"/>
      <c r="K29" s="27"/>
    </row>
    <row r="30" spans="1:11" ht="6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>
        <v>4320</v>
      </c>
      <c r="B31" s="20"/>
      <c r="C31" s="32"/>
      <c r="D31" s="6" t="s">
        <v>15</v>
      </c>
      <c r="E31" s="6"/>
      <c r="F31" s="6"/>
      <c r="G31" s="6"/>
      <c r="H31" s="6"/>
      <c r="I31" s="34">
        <v>43673.7</v>
      </c>
      <c r="J31" s="27"/>
      <c r="K31" s="27"/>
    </row>
    <row r="32" spans="1:11" ht="13.5" customHeight="1">
      <c r="A32" s="20">
        <v>4340</v>
      </c>
      <c r="B32" s="20"/>
      <c r="C32" s="32"/>
      <c r="D32" s="6" t="s">
        <v>44</v>
      </c>
      <c r="E32" s="6"/>
      <c r="F32" s="6"/>
      <c r="G32" s="6"/>
      <c r="H32" s="6"/>
      <c r="I32" s="34">
        <v>11290.74</v>
      </c>
      <c r="J32" s="27"/>
      <c r="K32" s="27"/>
    </row>
    <row r="33" spans="1:11" ht="13.5" customHeight="1">
      <c r="A33" s="20">
        <v>4380</v>
      </c>
      <c r="B33" s="20"/>
      <c r="C33" s="32"/>
      <c r="D33" s="6" t="s">
        <v>45</v>
      </c>
      <c r="E33" s="6"/>
      <c r="F33" s="6"/>
      <c r="G33" s="6"/>
      <c r="H33" s="6"/>
      <c r="I33" s="17"/>
      <c r="J33" s="27"/>
      <c r="K33" s="27"/>
    </row>
    <row r="34" spans="1:11" ht="13.5" customHeight="1">
      <c r="A34" s="20"/>
      <c r="B34" s="20"/>
      <c r="C34" s="32"/>
      <c r="D34" s="6"/>
      <c r="E34" s="6"/>
      <c r="F34" s="6"/>
      <c r="G34" s="6"/>
      <c r="H34" s="6"/>
      <c r="I34" s="35">
        <v>54964.44</v>
      </c>
      <c r="J34" s="27"/>
      <c r="K34" s="28">
        <f>I34</f>
        <v>54964.44</v>
      </c>
    </row>
    <row r="35" spans="1:11" ht="13.5" customHeight="1">
      <c r="A35" s="20"/>
      <c r="B35" s="20"/>
      <c r="C35" s="32"/>
      <c r="D35" s="6" t="s">
        <v>23</v>
      </c>
      <c r="E35" s="6"/>
      <c r="F35" s="6"/>
      <c r="G35" s="6"/>
      <c r="H35" s="6"/>
      <c r="I35" s="34"/>
      <c r="J35" s="27"/>
      <c r="K35" s="27"/>
    </row>
    <row r="36" spans="1:11" ht="6" customHeight="1">
      <c r="A36" s="20"/>
      <c r="B36" s="20"/>
      <c r="C36" s="32"/>
      <c r="D36" s="6"/>
      <c r="E36" s="6"/>
      <c r="F36" s="6"/>
      <c r="G36" s="6"/>
      <c r="H36" s="6"/>
      <c r="I36" s="34"/>
      <c r="J36" s="27"/>
      <c r="K36" s="27"/>
    </row>
    <row r="37" spans="1:11" ht="13.5" customHeight="1">
      <c r="A37" s="20">
        <v>4475</v>
      </c>
      <c r="B37" s="20"/>
      <c r="C37" s="32"/>
      <c r="D37" s="6" t="s">
        <v>24</v>
      </c>
      <c r="E37" s="6"/>
      <c r="F37" s="6"/>
      <c r="G37" s="6"/>
      <c r="H37" s="6"/>
      <c r="I37" s="34">
        <v>3712.26</v>
      </c>
      <c r="J37" s="27"/>
      <c r="K37" s="27"/>
    </row>
    <row r="38" spans="1:11" ht="13.5" customHeight="1">
      <c r="A38" s="20"/>
      <c r="B38" s="20"/>
      <c r="C38" s="32"/>
      <c r="D38" s="6"/>
      <c r="E38" s="6"/>
      <c r="F38" s="6"/>
      <c r="G38" s="6"/>
      <c r="H38" s="6"/>
      <c r="I38" s="34"/>
      <c r="J38" s="27"/>
      <c r="K38" s="27"/>
    </row>
    <row r="39" spans="1:11" ht="13.5" customHeight="1">
      <c r="A39" s="20"/>
      <c r="B39" s="20"/>
      <c r="C39" s="32"/>
      <c r="D39" s="6"/>
      <c r="E39" s="6"/>
      <c r="F39" s="6"/>
      <c r="G39" s="6"/>
      <c r="H39" s="6"/>
      <c r="I39" s="34"/>
      <c r="J39" s="27"/>
      <c r="K39" s="27"/>
    </row>
    <row r="40" spans="1:11" ht="13.5" customHeight="1">
      <c r="A40" s="20"/>
      <c r="B40" s="20"/>
      <c r="C40" s="32"/>
      <c r="D40" s="6"/>
      <c r="E40" s="6"/>
      <c r="F40" s="6"/>
      <c r="G40" s="6"/>
      <c r="H40" s="6"/>
      <c r="I40" s="34"/>
      <c r="J40" s="27"/>
      <c r="K40" s="27"/>
    </row>
    <row r="41" spans="1:11" ht="13.5" customHeight="1">
      <c r="A41" s="20"/>
      <c r="B41" s="20"/>
      <c r="C41" s="32"/>
      <c r="D41" s="6"/>
      <c r="E41" s="6"/>
      <c r="F41" s="6"/>
      <c r="G41" s="6"/>
      <c r="H41" s="6"/>
      <c r="I41" s="17"/>
      <c r="J41" s="27"/>
      <c r="K41" s="27"/>
    </row>
    <row r="42" spans="1:11" ht="13.5" customHeight="1">
      <c r="A42" s="20"/>
      <c r="B42" s="20"/>
      <c r="C42" s="32"/>
      <c r="D42" s="6"/>
      <c r="E42" s="6"/>
      <c r="F42" s="6"/>
      <c r="G42" s="6"/>
      <c r="H42" s="6"/>
      <c r="I42" s="35">
        <f>SUM(I37:I41)</f>
        <v>3712.26</v>
      </c>
      <c r="J42" s="27"/>
      <c r="K42" s="28">
        <f>I42</f>
        <v>3712.26</v>
      </c>
    </row>
    <row r="43" spans="1:11" ht="13.5" customHeight="1">
      <c r="A43" s="20"/>
      <c r="B43" s="24"/>
      <c r="C43" s="32"/>
      <c r="D43" s="6" t="s">
        <v>22</v>
      </c>
      <c r="E43" s="6"/>
      <c r="F43" s="6"/>
      <c r="G43" s="6"/>
      <c r="H43" s="6"/>
      <c r="I43" s="34"/>
      <c r="J43" s="27"/>
      <c r="K43" s="27"/>
    </row>
    <row r="44" spans="1:11" ht="6" customHeight="1">
      <c r="A44" s="20"/>
      <c r="B44" s="20"/>
      <c r="C44" s="32"/>
      <c r="D44" s="6"/>
      <c r="E44" s="6"/>
      <c r="F44" s="6"/>
      <c r="G44" s="6"/>
      <c r="H44" s="6"/>
      <c r="I44" s="34"/>
      <c r="J44" s="27"/>
      <c r="K44" s="27"/>
    </row>
    <row r="45" spans="1:11" ht="13.5" customHeight="1">
      <c r="A45" s="20">
        <v>4390</v>
      </c>
      <c r="B45" s="20"/>
      <c r="C45" s="32"/>
      <c r="D45" s="6" t="s">
        <v>46</v>
      </c>
      <c r="E45" s="6"/>
      <c r="F45" s="6"/>
      <c r="G45" s="6"/>
      <c r="H45" s="6"/>
      <c r="I45" s="34">
        <v>137.34</v>
      </c>
      <c r="J45" s="27"/>
      <c r="K45" s="27"/>
    </row>
    <row r="46" spans="1:11" ht="13.5" customHeight="1">
      <c r="A46" s="20">
        <v>4402</v>
      </c>
      <c r="B46" s="20"/>
      <c r="C46" s="32"/>
      <c r="D46" s="6" t="s">
        <v>95</v>
      </c>
      <c r="E46" s="6"/>
      <c r="F46" s="6"/>
      <c r="G46" s="6"/>
      <c r="H46" s="6"/>
      <c r="I46" s="34">
        <v>783</v>
      </c>
      <c r="J46" s="27"/>
      <c r="K46" s="27"/>
    </row>
    <row r="47" spans="1:11" ht="13.5" customHeight="1">
      <c r="A47" s="20">
        <v>4406</v>
      </c>
      <c r="B47" s="20"/>
      <c r="C47" s="32"/>
      <c r="D47" s="6" t="s">
        <v>96</v>
      </c>
      <c r="E47" s="6"/>
      <c r="F47" s="6"/>
      <c r="G47" s="6"/>
      <c r="H47" s="6"/>
      <c r="I47" s="34">
        <v>1196.73</v>
      </c>
      <c r="J47" s="27"/>
      <c r="K47" s="27"/>
    </row>
    <row r="48" spans="1:11" ht="13.5" customHeight="1">
      <c r="A48" s="20"/>
      <c r="B48" s="20"/>
      <c r="C48" s="32"/>
      <c r="D48" s="6"/>
      <c r="E48" s="6"/>
      <c r="F48" s="6"/>
      <c r="G48" s="6"/>
      <c r="H48" s="6"/>
      <c r="I48" s="17"/>
      <c r="J48" s="27"/>
      <c r="K48" s="27"/>
    </row>
    <row r="49" spans="1:11" ht="13.5" customHeight="1">
      <c r="A49" s="20"/>
      <c r="B49" s="24"/>
      <c r="C49" s="32"/>
      <c r="D49" s="6"/>
      <c r="E49" s="6"/>
      <c r="F49" s="6"/>
      <c r="G49" s="6"/>
      <c r="H49" s="6"/>
      <c r="I49" s="35">
        <f>SUM(I45:I48)</f>
        <v>2117.07</v>
      </c>
      <c r="J49" s="27"/>
      <c r="K49" s="28">
        <f>I49</f>
        <v>2117.07</v>
      </c>
    </row>
    <row r="50" spans="1:11" ht="13.5" customHeight="1">
      <c r="A50" s="20"/>
      <c r="B50" s="24"/>
      <c r="C50" s="32"/>
      <c r="D50" s="6" t="s">
        <v>33</v>
      </c>
      <c r="E50" s="6"/>
      <c r="F50" s="6"/>
      <c r="G50" s="6"/>
      <c r="H50" s="6"/>
      <c r="I50" s="34"/>
      <c r="J50" s="27"/>
      <c r="K50" s="27"/>
    </row>
    <row r="51" spans="1:11" ht="6" customHeight="1">
      <c r="A51" s="20"/>
      <c r="B51" s="20"/>
      <c r="C51" s="32"/>
      <c r="D51" s="6"/>
      <c r="E51" s="6"/>
      <c r="F51" s="6"/>
      <c r="G51" s="6"/>
      <c r="H51" s="6"/>
      <c r="I51" s="34"/>
      <c r="J51" s="27"/>
      <c r="K51" s="27"/>
    </row>
    <row r="52" spans="1:11" ht="13.5" customHeight="1">
      <c r="A52" s="20">
        <v>4400</v>
      </c>
      <c r="B52" s="24"/>
      <c r="C52" s="32"/>
      <c r="D52" s="6" t="s">
        <v>97</v>
      </c>
      <c r="E52" s="6"/>
      <c r="F52" s="6"/>
      <c r="G52" s="6"/>
      <c r="H52" s="6"/>
      <c r="I52" s="34">
        <v>5445.7</v>
      </c>
      <c r="J52" s="27"/>
      <c r="K52" s="27"/>
    </row>
    <row r="53" spans="1:11" ht="13.5" customHeight="1">
      <c r="A53" s="20">
        <v>4401</v>
      </c>
      <c r="B53" s="24"/>
      <c r="C53" s="32"/>
      <c r="D53" s="6" t="s">
        <v>98</v>
      </c>
      <c r="E53" s="6"/>
      <c r="F53" s="6"/>
      <c r="G53" s="6"/>
      <c r="H53" s="6"/>
      <c r="I53" s="34">
        <v>24080</v>
      </c>
      <c r="J53" s="27"/>
      <c r="K53" s="27"/>
    </row>
    <row r="54" spans="1:11" ht="13.5" customHeight="1">
      <c r="A54" s="20">
        <v>4404</v>
      </c>
      <c r="B54" s="24"/>
      <c r="C54" s="32"/>
      <c r="D54" s="6" t="s">
        <v>99</v>
      </c>
      <c r="E54" s="6"/>
      <c r="F54" s="6"/>
      <c r="G54" s="6"/>
      <c r="H54" s="6"/>
      <c r="I54" s="34">
        <v>2246.99</v>
      </c>
      <c r="J54" s="27"/>
      <c r="K54" s="27"/>
    </row>
    <row r="55" spans="1:11" ht="13.5" customHeight="1">
      <c r="A55" s="20">
        <v>4407</v>
      </c>
      <c r="B55" s="24"/>
      <c r="C55" s="32"/>
      <c r="D55" s="6" t="s">
        <v>100</v>
      </c>
      <c r="E55" s="6"/>
      <c r="F55" s="6"/>
      <c r="G55" s="6"/>
      <c r="H55" s="6"/>
      <c r="I55" s="34">
        <v>8171.56</v>
      </c>
      <c r="J55" s="27"/>
      <c r="K55" s="27"/>
    </row>
    <row r="56" spans="1:11" ht="13.5" customHeight="1">
      <c r="A56" s="20"/>
      <c r="B56" s="24"/>
      <c r="C56" s="32"/>
      <c r="D56" s="6"/>
      <c r="E56" s="6"/>
      <c r="F56" s="6"/>
      <c r="G56" s="6"/>
      <c r="H56" s="6"/>
      <c r="I56" s="34"/>
      <c r="J56" s="27"/>
      <c r="K56" s="27"/>
    </row>
    <row r="57" spans="1:11" ht="13.5" customHeight="1">
      <c r="A57" s="20"/>
      <c r="B57" s="24"/>
      <c r="C57" s="32"/>
      <c r="D57" s="6"/>
      <c r="E57" s="6"/>
      <c r="F57" s="6"/>
      <c r="G57" s="6"/>
      <c r="H57" s="6"/>
      <c r="I57" s="17"/>
      <c r="J57" s="27"/>
      <c r="K57" s="27"/>
    </row>
    <row r="58" spans="1:11" ht="13.5" customHeight="1">
      <c r="A58" s="20"/>
      <c r="B58" s="24"/>
      <c r="C58" s="32"/>
      <c r="D58" s="6"/>
      <c r="E58" s="6"/>
      <c r="F58" s="6"/>
      <c r="G58" s="6"/>
      <c r="H58" s="6"/>
      <c r="I58" s="35">
        <f>SUM(I52:I57)</f>
        <v>39944.25</v>
      </c>
      <c r="J58" s="27"/>
      <c r="K58" s="28">
        <f>I58</f>
        <v>39944.25</v>
      </c>
    </row>
    <row r="59" spans="1:11" ht="13.5" customHeight="1" thickBot="1">
      <c r="A59" s="20"/>
      <c r="B59" s="24"/>
      <c r="C59" s="32"/>
      <c r="D59" s="6"/>
      <c r="E59" s="6"/>
      <c r="F59" s="6"/>
      <c r="G59" s="6"/>
      <c r="H59" s="6"/>
      <c r="I59" s="34"/>
      <c r="J59" s="27"/>
      <c r="K59" s="27"/>
    </row>
    <row r="60" spans="1:11" ht="13.5" customHeight="1" thickBot="1">
      <c r="A60" s="20"/>
      <c r="B60" s="24"/>
      <c r="C60" s="32"/>
      <c r="D60" s="6"/>
      <c r="E60" s="6"/>
      <c r="F60" s="6"/>
      <c r="G60" s="6"/>
      <c r="H60" s="6"/>
      <c r="I60" s="34" t="s">
        <v>25</v>
      </c>
      <c r="J60" s="34"/>
      <c r="K60" s="39">
        <f>SUM(K27:K59)</f>
        <v>100738.02</v>
      </c>
    </row>
    <row r="61" spans="1:11" ht="13.5" customHeight="1">
      <c r="A61" s="21"/>
      <c r="B61" s="25"/>
      <c r="C61" s="36"/>
      <c r="D61" s="16"/>
      <c r="E61" s="16"/>
      <c r="F61" s="16"/>
      <c r="G61" s="16"/>
      <c r="H61" s="16"/>
      <c r="I61" s="17"/>
      <c r="J61" s="17"/>
      <c r="K61" s="73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  <row r="70" ht="13.5" customHeight="1">
      <c r="A70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PageLayoutView="0" workbookViewId="0" topLeftCell="A1">
      <selection activeCell="K24" sqref="K24"/>
    </sheetView>
  </sheetViews>
  <sheetFormatPr defaultColWidth="9.140625" defaultRowHeight="13.5" customHeight="1"/>
  <cols>
    <col min="1" max="1" width="9.28125" style="1" customWidth="1"/>
    <col min="2" max="2" width="6.7109375" style="1" customWidth="1"/>
    <col min="3" max="3" width="1.7109375" style="1" customWidth="1"/>
    <col min="4" max="8" width="9.140625" style="1" customWidth="1"/>
    <col min="9" max="9" width="15.7109375" style="8" customWidth="1"/>
    <col min="10" max="10" width="2.00390625" style="8" customWidth="1"/>
    <col min="11" max="11" width="15.7109375" style="8" bestFit="1" customWidth="1"/>
    <col min="12" max="16384" width="9.140625" style="1" customWidth="1"/>
  </cols>
  <sheetData>
    <row r="1" spans="1:11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1"/>
      <c r="J1" s="41"/>
      <c r="K1" s="42" t="s">
        <v>1</v>
      </c>
    </row>
    <row r="2" spans="1:12" ht="13.5" customHeight="1">
      <c r="A2" s="77" t="s">
        <v>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2"/>
    </row>
    <row r="3" ht="6.75" customHeight="1"/>
    <row r="4" spans="1:12" ht="23.25" customHeight="1">
      <c r="A4" s="4" t="s">
        <v>3</v>
      </c>
      <c r="B4" s="5"/>
      <c r="C4" s="37" t="s">
        <v>47</v>
      </c>
      <c r="D4" s="5"/>
      <c r="E4" s="5"/>
      <c r="F4" s="5"/>
      <c r="G4" s="5"/>
      <c r="H4" s="5"/>
      <c r="I4" s="9"/>
      <c r="J4" s="9"/>
      <c r="K4" s="10"/>
      <c r="L4" s="6"/>
    </row>
    <row r="6" spans="1:7" ht="13.5" customHeight="1">
      <c r="A6" s="1" t="s">
        <v>72</v>
      </c>
      <c r="G6" s="3">
        <v>2018</v>
      </c>
    </row>
    <row r="8" spans="1:11" ht="13.5" customHeight="1">
      <c r="A8" s="7" t="s">
        <v>4</v>
      </c>
      <c r="B8" s="12" t="s">
        <v>5</v>
      </c>
      <c r="C8" s="4" t="s">
        <v>6</v>
      </c>
      <c r="D8" s="5"/>
      <c r="E8" s="5"/>
      <c r="F8" s="5"/>
      <c r="G8" s="5"/>
      <c r="H8" s="5"/>
      <c r="I8" s="9"/>
      <c r="J8" s="10"/>
      <c r="K8" s="11" t="s">
        <v>7</v>
      </c>
    </row>
    <row r="9" spans="1:11" ht="13.5" customHeight="1">
      <c r="A9" s="19"/>
      <c r="B9" s="19"/>
      <c r="K9" s="13"/>
    </row>
    <row r="10" spans="1:11" ht="16.5" customHeight="1" thickBot="1">
      <c r="A10" s="20"/>
      <c r="B10" s="20"/>
      <c r="D10" s="22" t="s">
        <v>8</v>
      </c>
      <c r="E10" s="22"/>
      <c r="F10" s="22"/>
      <c r="G10" s="6"/>
      <c r="K10" s="14"/>
    </row>
    <row r="11" spans="1:11" ht="13.5" customHeight="1">
      <c r="A11" s="20"/>
      <c r="B11" s="20"/>
      <c r="K11" s="14"/>
    </row>
    <row r="12" spans="1:11" ht="13.5" customHeight="1">
      <c r="A12" s="20"/>
      <c r="B12" s="20"/>
      <c r="D12" s="1" t="s">
        <v>10</v>
      </c>
      <c r="K12" s="14"/>
    </row>
    <row r="13" spans="1:11" ht="13.5" customHeight="1">
      <c r="A13" s="20"/>
      <c r="B13" s="20"/>
      <c r="K13" s="14"/>
    </row>
    <row r="14" spans="1:11" ht="13.5" customHeight="1">
      <c r="A14" s="20">
        <v>2350</v>
      </c>
      <c r="B14" s="20"/>
      <c r="D14" s="1" t="s">
        <v>48</v>
      </c>
      <c r="K14" s="14">
        <v>40235.42</v>
      </c>
    </row>
    <row r="15" spans="1:11" ht="13.5" customHeight="1">
      <c r="A15" s="20"/>
      <c r="B15" s="20"/>
      <c r="K15" s="14"/>
    </row>
    <row r="16" spans="1:11" ht="13.5" customHeight="1">
      <c r="A16" s="20"/>
      <c r="B16" s="20"/>
      <c r="K16" s="14"/>
    </row>
    <row r="17" spans="1:11" ht="13.5" customHeight="1">
      <c r="A17" s="20"/>
      <c r="B17" s="20"/>
      <c r="D17" s="1" t="s">
        <v>11</v>
      </c>
      <c r="K17" s="14"/>
    </row>
    <row r="18" spans="1:11" ht="13.5" customHeight="1">
      <c r="A18" s="20"/>
      <c r="B18" s="20"/>
      <c r="K18" s="14"/>
    </row>
    <row r="19" spans="1:11" ht="13.5" customHeight="1">
      <c r="A19" s="20"/>
      <c r="B19" s="20"/>
      <c r="K19" s="14"/>
    </row>
    <row r="20" spans="1:11" ht="13.5" customHeight="1">
      <c r="A20" s="20"/>
      <c r="B20" s="20"/>
      <c r="K20" s="14"/>
    </row>
    <row r="21" spans="1:11" ht="13.5" customHeight="1">
      <c r="A21" s="20"/>
      <c r="B21" s="20"/>
      <c r="K21" s="14"/>
    </row>
    <row r="22" spans="1:11" ht="13.5" customHeight="1">
      <c r="A22" s="20"/>
      <c r="B22" s="20"/>
      <c r="K22" s="14"/>
    </row>
    <row r="23" spans="1:11" ht="13.5" customHeight="1" thickBot="1">
      <c r="A23" s="20"/>
      <c r="B23" s="20"/>
      <c r="K23" s="15"/>
    </row>
    <row r="24" spans="1:11" ht="13.5" customHeight="1" thickBot="1">
      <c r="A24" s="20"/>
      <c r="B24" s="20"/>
      <c r="I24" s="8" t="s">
        <v>13</v>
      </c>
      <c r="K24" s="38">
        <f>SUM(K10:K23)</f>
        <v>40235.42</v>
      </c>
    </row>
    <row r="25" spans="1:11" ht="13.5" customHeight="1">
      <c r="A25" s="21"/>
      <c r="B25" s="21"/>
      <c r="C25" s="16"/>
      <c r="D25" s="16"/>
      <c r="E25" s="16"/>
      <c r="F25" s="16"/>
      <c r="G25" s="16"/>
      <c r="H25" s="16"/>
      <c r="I25" s="17"/>
      <c r="J25" s="17"/>
      <c r="K25" s="18"/>
    </row>
    <row r="26" spans="1:11" ht="13.5" customHeight="1">
      <c r="A26" s="23"/>
      <c r="B26" s="23"/>
      <c r="C26" s="29"/>
      <c r="D26" s="30"/>
      <c r="E26" s="30"/>
      <c r="F26" s="30"/>
      <c r="G26" s="30"/>
      <c r="H26" s="30"/>
      <c r="I26" s="31"/>
      <c r="J26" s="26"/>
      <c r="K26" s="26"/>
    </row>
    <row r="27" spans="1:11" ht="16.5" customHeight="1" thickBot="1">
      <c r="A27" s="20"/>
      <c r="B27" s="20"/>
      <c r="C27" s="32"/>
      <c r="D27" s="22" t="s">
        <v>14</v>
      </c>
      <c r="E27" s="22"/>
      <c r="F27" s="22"/>
      <c r="G27" s="6"/>
      <c r="H27" s="33"/>
      <c r="I27" s="34"/>
      <c r="J27" s="27"/>
      <c r="K27" s="27"/>
    </row>
    <row r="28" spans="1:11" ht="13.5" customHeight="1">
      <c r="A28" s="20"/>
      <c r="B28" s="20"/>
      <c r="C28" s="32"/>
      <c r="D28" s="6"/>
      <c r="E28" s="6"/>
      <c r="F28" s="6"/>
      <c r="G28" s="6"/>
      <c r="H28" s="6"/>
      <c r="I28" s="34"/>
      <c r="J28" s="27"/>
      <c r="K28" s="27"/>
    </row>
    <row r="29" spans="1:11" ht="13.5" customHeight="1">
      <c r="A29" s="20"/>
      <c r="B29" s="20"/>
      <c r="C29" s="32"/>
      <c r="D29" s="6" t="s">
        <v>17</v>
      </c>
      <c r="E29" s="6"/>
      <c r="F29" s="6"/>
      <c r="G29" s="6"/>
      <c r="H29" s="6"/>
      <c r="I29" s="34"/>
      <c r="J29" s="27"/>
      <c r="K29" s="27"/>
    </row>
    <row r="30" spans="1:11" ht="6" customHeight="1">
      <c r="A30" s="20"/>
      <c r="B30" s="20"/>
      <c r="C30" s="32"/>
      <c r="D30" s="6"/>
      <c r="E30" s="6"/>
      <c r="F30" s="6"/>
      <c r="G30" s="6"/>
      <c r="H30" s="6"/>
      <c r="I30" s="34"/>
      <c r="J30" s="27"/>
      <c r="K30" s="27"/>
    </row>
    <row r="31" spans="1:11" ht="13.5" customHeight="1">
      <c r="A31" s="20"/>
      <c r="B31" s="20"/>
      <c r="C31" s="32"/>
      <c r="D31" s="6"/>
      <c r="E31" s="6"/>
      <c r="F31" s="6"/>
      <c r="G31" s="6"/>
      <c r="H31" s="6"/>
      <c r="I31" s="34"/>
      <c r="J31" s="27"/>
      <c r="K31" s="27"/>
    </row>
    <row r="32" spans="1:11" ht="13.5" customHeight="1">
      <c r="A32" s="20"/>
      <c r="B32" s="20"/>
      <c r="C32" s="32"/>
      <c r="D32" s="6"/>
      <c r="E32" s="6"/>
      <c r="F32" s="6"/>
      <c r="G32" s="6"/>
      <c r="H32" s="6"/>
      <c r="I32" s="34"/>
      <c r="J32" s="27"/>
      <c r="K32" s="27"/>
    </row>
    <row r="33" spans="1:11" ht="13.5" customHeight="1">
      <c r="A33" s="20"/>
      <c r="B33" s="20"/>
      <c r="C33" s="32"/>
      <c r="D33" s="6"/>
      <c r="E33" s="6"/>
      <c r="F33" s="6"/>
      <c r="G33" s="6"/>
      <c r="H33" s="6"/>
      <c r="I33" s="17"/>
      <c r="J33" s="27"/>
      <c r="K33" s="27"/>
    </row>
    <row r="34" spans="1:11" ht="13.5" customHeight="1">
      <c r="A34" s="20"/>
      <c r="B34" s="20"/>
      <c r="C34" s="32"/>
      <c r="D34" s="6"/>
      <c r="E34" s="6"/>
      <c r="F34" s="6"/>
      <c r="G34" s="6"/>
      <c r="H34" s="6"/>
      <c r="I34" s="35">
        <f>SUM(I31:I33)</f>
        <v>0</v>
      </c>
      <c r="J34" s="27"/>
      <c r="K34" s="28">
        <f>I34</f>
        <v>0</v>
      </c>
    </row>
    <row r="35" spans="1:11" ht="13.5" customHeight="1">
      <c r="A35" s="20"/>
      <c r="B35" s="20"/>
      <c r="C35" s="32"/>
      <c r="D35" s="6"/>
      <c r="E35" s="6"/>
      <c r="F35" s="6"/>
      <c r="G35" s="6"/>
      <c r="H35" s="6"/>
      <c r="I35" s="34"/>
      <c r="J35" s="27"/>
      <c r="K35" s="27"/>
    </row>
    <row r="36" spans="1:11" ht="13.5" customHeight="1">
      <c r="A36" s="20"/>
      <c r="B36" s="20"/>
      <c r="C36" s="32"/>
      <c r="D36" s="6" t="s">
        <v>19</v>
      </c>
      <c r="E36" s="6"/>
      <c r="F36" s="6"/>
      <c r="G36" s="6"/>
      <c r="H36" s="6"/>
      <c r="I36" s="34"/>
      <c r="J36" s="27"/>
      <c r="K36" s="27"/>
    </row>
    <row r="37" spans="1:11" ht="6" customHeight="1">
      <c r="A37" s="20"/>
      <c r="B37" s="20"/>
      <c r="C37" s="32"/>
      <c r="D37" s="6"/>
      <c r="E37" s="6"/>
      <c r="F37" s="6"/>
      <c r="G37" s="6"/>
      <c r="H37" s="6"/>
      <c r="I37" s="34"/>
      <c r="J37" s="27"/>
      <c r="K37" s="27"/>
    </row>
    <row r="38" spans="1:11" ht="13.5" customHeight="1">
      <c r="A38" s="20"/>
      <c r="B38" s="20"/>
      <c r="C38" s="32"/>
      <c r="D38" s="6"/>
      <c r="E38" s="6"/>
      <c r="F38" s="6"/>
      <c r="G38" s="6"/>
      <c r="H38" s="6"/>
      <c r="I38" s="34"/>
      <c r="J38" s="27"/>
      <c r="K38" s="27"/>
    </row>
    <row r="39" spans="1:11" ht="13.5" customHeight="1">
      <c r="A39" s="20"/>
      <c r="B39" s="20"/>
      <c r="C39" s="32"/>
      <c r="D39" s="6"/>
      <c r="E39" s="6"/>
      <c r="F39" s="6"/>
      <c r="G39" s="6"/>
      <c r="H39" s="6"/>
      <c r="I39" s="34"/>
      <c r="J39" s="27"/>
      <c r="K39" s="27"/>
    </row>
    <row r="40" spans="1:11" ht="13.5" customHeight="1">
      <c r="A40" s="20"/>
      <c r="B40" s="20"/>
      <c r="C40" s="32"/>
      <c r="D40" s="6"/>
      <c r="E40" s="6"/>
      <c r="F40" s="6"/>
      <c r="G40" s="6"/>
      <c r="H40" s="6"/>
      <c r="I40" s="34"/>
      <c r="J40" s="27"/>
      <c r="K40" s="27"/>
    </row>
    <row r="41" spans="1:11" ht="13.5" customHeight="1">
      <c r="A41" s="20"/>
      <c r="B41" s="20"/>
      <c r="C41" s="32"/>
      <c r="D41" s="6"/>
      <c r="E41" s="6"/>
      <c r="F41" s="6"/>
      <c r="G41" s="6"/>
      <c r="H41" s="6"/>
      <c r="I41" s="34"/>
      <c r="J41" s="27"/>
      <c r="K41" s="27"/>
    </row>
    <row r="42" spans="1:11" ht="13.5" customHeight="1">
      <c r="A42" s="20"/>
      <c r="B42" s="20"/>
      <c r="C42" s="32"/>
      <c r="D42" s="6"/>
      <c r="E42" s="6"/>
      <c r="F42" s="6"/>
      <c r="G42" s="6"/>
      <c r="H42" s="6"/>
      <c r="I42" s="34"/>
      <c r="J42" s="27"/>
      <c r="K42" s="27"/>
    </row>
    <row r="43" spans="1:11" ht="13.5" customHeight="1">
      <c r="A43" s="20"/>
      <c r="B43" s="20"/>
      <c r="C43" s="32"/>
      <c r="D43" s="6"/>
      <c r="E43" s="6"/>
      <c r="F43" s="6"/>
      <c r="G43" s="6"/>
      <c r="H43" s="6"/>
      <c r="I43" s="17"/>
      <c r="J43" s="27"/>
      <c r="K43" s="27"/>
    </row>
    <row r="44" spans="1:11" ht="13.5" customHeight="1">
      <c r="A44" s="20"/>
      <c r="B44" s="20"/>
      <c r="C44" s="32"/>
      <c r="D44" s="6"/>
      <c r="E44" s="6"/>
      <c r="F44" s="6"/>
      <c r="G44" s="6"/>
      <c r="H44" s="6"/>
      <c r="I44" s="35">
        <f>SUM(I38:I43)</f>
        <v>0</v>
      </c>
      <c r="J44" s="27"/>
      <c r="K44" s="28">
        <f>I44</f>
        <v>0</v>
      </c>
    </row>
    <row r="45" spans="1:11" ht="13.5" customHeight="1">
      <c r="A45" s="20"/>
      <c r="B45" s="20"/>
      <c r="C45" s="32"/>
      <c r="D45" s="6"/>
      <c r="E45" s="6"/>
      <c r="F45" s="6"/>
      <c r="G45" s="6"/>
      <c r="H45" s="6"/>
      <c r="I45" s="34"/>
      <c r="J45" s="27"/>
      <c r="K45" s="27"/>
    </row>
    <row r="46" spans="1:11" ht="13.5" customHeight="1">
      <c r="A46" s="20"/>
      <c r="B46" s="24"/>
      <c r="C46" s="32"/>
      <c r="D46" s="6" t="s">
        <v>49</v>
      </c>
      <c r="E46" s="6"/>
      <c r="F46" s="6"/>
      <c r="G46" s="6"/>
      <c r="H46" s="6"/>
      <c r="I46" s="34"/>
      <c r="J46" s="27"/>
      <c r="K46" s="27"/>
    </row>
    <row r="47" spans="1:11" ht="6" customHeight="1">
      <c r="A47" s="20"/>
      <c r="B47" s="20"/>
      <c r="C47" s="32"/>
      <c r="D47" s="6"/>
      <c r="E47" s="6"/>
      <c r="F47" s="6"/>
      <c r="G47" s="6"/>
      <c r="H47" s="6"/>
      <c r="I47" s="34"/>
      <c r="J47" s="27"/>
      <c r="K47" s="27"/>
    </row>
    <row r="48" spans="1:11" ht="13.5" customHeight="1">
      <c r="A48" s="20"/>
      <c r="B48" s="24"/>
      <c r="C48" s="32"/>
      <c r="D48" s="6"/>
      <c r="E48" s="6"/>
      <c r="F48" s="6"/>
      <c r="G48" s="6"/>
      <c r="H48" s="6"/>
      <c r="I48" s="34"/>
      <c r="J48" s="27"/>
      <c r="K48" s="27"/>
    </row>
    <row r="49" spans="1:11" ht="13.5" customHeight="1">
      <c r="A49" s="20"/>
      <c r="B49" s="24"/>
      <c r="C49" s="32"/>
      <c r="D49" s="6"/>
      <c r="E49" s="6"/>
      <c r="F49" s="6"/>
      <c r="G49" s="6"/>
      <c r="H49" s="6"/>
      <c r="I49" s="34"/>
      <c r="J49" s="27"/>
      <c r="K49" s="27"/>
    </row>
    <row r="50" spans="1:11" ht="13.5" customHeight="1">
      <c r="A50" s="20"/>
      <c r="B50" s="24"/>
      <c r="C50" s="32"/>
      <c r="D50" s="6"/>
      <c r="E50" s="6"/>
      <c r="F50" s="6"/>
      <c r="G50" s="6"/>
      <c r="H50" s="6"/>
      <c r="I50" s="17"/>
      <c r="J50" s="27"/>
      <c r="K50" s="27"/>
    </row>
    <row r="51" spans="1:11" ht="13.5" customHeight="1">
      <c r="A51" s="20"/>
      <c r="B51" s="24"/>
      <c r="C51" s="32"/>
      <c r="D51" s="6"/>
      <c r="E51" s="6"/>
      <c r="F51" s="6"/>
      <c r="G51" s="6"/>
      <c r="H51" s="6"/>
      <c r="I51" s="35">
        <f>SUM(I48:I50)</f>
        <v>0</v>
      </c>
      <c r="J51" s="27"/>
      <c r="K51" s="28">
        <f>I51</f>
        <v>0</v>
      </c>
    </row>
    <row r="52" spans="1:11" ht="13.5" customHeight="1">
      <c r="A52" s="20"/>
      <c r="B52" s="24"/>
      <c r="C52" s="32"/>
      <c r="D52" s="6"/>
      <c r="E52" s="6"/>
      <c r="F52" s="6"/>
      <c r="G52" s="6"/>
      <c r="H52" s="6"/>
      <c r="I52" s="34"/>
      <c r="J52" s="27"/>
      <c r="K52" s="27"/>
    </row>
    <row r="53" spans="1:11" ht="13.5" customHeight="1">
      <c r="A53" s="47"/>
      <c r="B53" s="48"/>
      <c r="C53" s="49"/>
      <c r="D53" s="49"/>
      <c r="E53" s="49"/>
      <c r="F53" s="49"/>
      <c r="G53" s="49"/>
      <c r="H53" s="49"/>
      <c r="I53" s="45"/>
      <c r="J53" s="27"/>
      <c r="K53" s="27"/>
    </row>
    <row r="54" spans="1:11" ht="6" customHeight="1">
      <c r="A54" s="47"/>
      <c r="B54" s="47"/>
      <c r="C54" s="49"/>
      <c r="D54" s="49"/>
      <c r="E54" s="49"/>
      <c r="F54" s="49"/>
      <c r="G54" s="49"/>
      <c r="H54" s="49"/>
      <c r="I54" s="45"/>
      <c r="J54" s="27"/>
      <c r="K54" s="27"/>
    </row>
    <row r="55" spans="1:11" ht="13.5" customHeight="1">
      <c r="A55" s="47"/>
      <c r="B55" s="48"/>
      <c r="C55" s="49"/>
      <c r="D55" s="49"/>
      <c r="E55" s="49"/>
      <c r="F55" s="49"/>
      <c r="G55" s="49"/>
      <c r="H55" s="49"/>
      <c r="I55" s="45"/>
      <c r="J55" s="27"/>
      <c r="K55" s="27"/>
    </row>
    <row r="56" spans="1:11" ht="13.5" customHeight="1">
      <c r="A56" s="47"/>
      <c r="B56" s="48"/>
      <c r="C56" s="49"/>
      <c r="D56" s="49"/>
      <c r="E56" s="49"/>
      <c r="F56" s="49"/>
      <c r="G56" s="49"/>
      <c r="H56" s="49"/>
      <c r="I56" s="45"/>
      <c r="J56" s="27"/>
      <c r="K56" s="27"/>
    </row>
    <row r="57" spans="1:11" ht="13.5" customHeight="1">
      <c r="A57" s="47"/>
      <c r="B57" s="48"/>
      <c r="C57" s="49"/>
      <c r="D57" s="49"/>
      <c r="E57" s="49"/>
      <c r="F57" s="49"/>
      <c r="G57" s="49"/>
      <c r="H57" s="49"/>
      <c r="I57" s="45"/>
      <c r="J57" s="27"/>
      <c r="K57" s="46"/>
    </row>
    <row r="58" spans="1:11" ht="13.5" customHeight="1" thickBot="1">
      <c r="A58" s="20"/>
      <c r="B58" s="24"/>
      <c r="C58" s="32"/>
      <c r="D58" s="6"/>
      <c r="E58" s="6"/>
      <c r="F58" s="6"/>
      <c r="G58" s="6"/>
      <c r="H58" s="6"/>
      <c r="I58" s="34"/>
      <c r="J58" s="27"/>
      <c r="K58" s="27"/>
    </row>
    <row r="59" spans="1:11" ht="13.5" customHeight="1" thickBot="1">
      <c r="A59" s="20"/>
      <c r="B59" s="24"/>
      <c r="C59" s="32"/>
      <c r="D59" s="6"/>
      <c r="E59" s="6"/>
      <c r="F59" s="6"/>
      <c r="G59" s="6"/>
      <c r="H59" s="6"/>
      <c r="I59" s="34" t="s">
        <v>25</v>
      </c>
      <c r="J59" s="34"/>
      <c r="K59" s="39">
        <f>SUM(K27:K58)</f>
        <v>0</v>
      </c>
    </row>
    <row r="60" spans="1:11" ht="13.5" customHeight="1">
      <c r="A60" s="21"/>
      <c r="B60" s="25"/>
      <c r="C60" s="36"/>
      <c r="D60" s="16"/>
      <c r="E60" s="16"/>
      <c r="F60" s="16"/>
      <c r="G60" s="16"/>
      <c r="H60" s="16"/>
      <c r="I60" s="17"/>
      <c r="J60" s="17"/>
      <c r="K60" s="73"/>
    </row>
    <row r="61" ht="13.5" customHeight="1">
      <c r="A61" s="2"/>
    </row>
    <row r="62" ht="13.5" customHeight="1">
      <c r="A62" s="2"/>
    </row>
    <row r="63" ht="13.5" customHeight="1">
      <c r="A63" s="2"/>
    </row>
    <row r="64" ht="13.5" customHeight="1">
      <c r="A64" s="2"/>
    </row>
    <row r="65" ht="13.5" customHeight="1">
      <c r="A65" s="2"/>
    </row>
    <row r="66" ht="13.5" customHeight="1">
      <c r="A66" s="2"/>
    </row>
    <row r="67" ht="13.5" customHeight="1">
      <c r="A67" s="2"/>
    </row>
    <row r="68" ht="13.5" customHeight="1">
      <c r="A68" s="2"/>
    </row>
    <row r="69" ht="13.5" customHeight="1">
      <c r="A69" s="2"/>
    </row>
  </sheetData>
  <sheetProtection/>
  <mergeCells count="1">
    <mergeCell ref="A2:K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L32" sqref="L32"/>
    </sheetView>
  </sheetViews>
  <sheetFormatPr defaultColWidth="9.140625" defaultRowHeight="12.75"/>
  <cols>
    <col min="1" max="1" width="1.57421875" style="50" customWidth="1"/>
    <col min="2" max="5" width="9.140625" style="50" customWidth="1"/>
    <col min="6" max="6" width="1.8515625" style="50" customWidth="1"/>
    <col min="7" max="9" width="11.00390625" style="52" customWidth="1"/>
    <col min="10" max="10" width="1.8515625" style="50" customWidth="1"/>
    <col min="11" max="13" width="11.00390625" style="50" customWidth="1"/>
    <col min="14" max="14" width="1.8515625" style="50" customWidth="1"/>
    <col min="15" max="15" width="19.57421875" style="50" customWidth="1"/>
    <col min="16" max="16" width="5.421875" style="50" customWidth="1"/>
    <col min="17" max="16384" width="9.140625" style="50" customWidth="1"/>
  </cols>
  <sheetData>
    <row r="1" ht="16.5">
      <c r="A1" s="40" t="s">
        <v>0</v>
      </c>
    </row>
    <row r="3" spans="1:4" ht="16.5">
      <c r="A3" s="50" t="s">
        <v>50</v>
      </c>
      <c r="D3" s="51">
        <v>2018</v>
      </c>
    </row>
    <row r="6" spans="1:16" ht="15">
      <c r="A6" s="83" t="s">
        <v>51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7:9" s="59" customFormat="1" ht="13.5">
      <c r="G7" s="61"/>
      <c r="H7" s="61"/>
      <c r="I7" s="61"/>
    </row>
    <row r="8" spans="2:15" s="59" customFormat="1" ht="13.5">
      <c r="B8" s="53"/>
      <c r="C8" s="54"/>
      <c r="D8" s="54"/>
      <c r="E8" s="55"/>
      <c r="G8" s="78" t="s">
        <v>58</v>
      </c>
      <c r="H8" s="79"/>
      <c r="I8" s="80"/>
      <c r="K8" s="81" t="s">
        <v>64</v>
      </c>
      <c r="L8" s="81"/>
      <c r="M8" s="81"/>
      <c r="N8" s="60"/>
      <c r="O8" s="63"/>
    </row>
    <row r="9" spans="2:15" s="59" customFormat="1" ht="40.5">
      <c r="B9" s="56" t="s">
        <v>52</v>
      </c>
      <c r="C9" s="57"/>
      <c r="D9" s="57"/>
      <c r="E9" s="58"/>
      <c r="G9" s="11" t="s">
        <v>59</v>
      </c>
      <c r="H9" s="11" t="s">
        <v>60</v>
      </c>
      <c r="I9" s="65" t="s">
        <v>61</v>
      </c>
      <c r="J9" s="66"/>
      <c r="K9" s="7" t="s">
        <v>62</v>
      </c>
      <c r="L9" s="67" t="s">
        <v>63</v>
      </c>
      <c r="M9" s="62" t="s">
        <v>61</v>
      </c>
      <c r="O9" s="64" t="s">
        <v>65</v>
      </c>
    </row>
    <row r="10" spans="7:9" s="59" customFormat="1" ht="13.5">
      <c r="G10" s="61"/>
      <c r="H10" s="61"/>
      <c r="I10" s="61"/>
    </row>
    <row r="13" spans="2:16" ht="13.5">
      <c r="B13" s="50" t="s">
        <v>53</v>
      </c>
      <c r="G13" s="71">
        <f>Asilo!K27</f>
        <v>388.36</v>
      </c>
      <c r="H13" s="71">
        <f>Asilo!K37+Asilo!K47+Asilo!K52</f>
        <v>85174.28499999999</v>
      </c>
      <c r="I13" s="71">
        <f>SUM(G13:H13)</f>
        <v>85562.64499999999</v>
      </c>
      <c r="K13" s="71">
        <f>Asilo!K13</f>
        <v>17094.9</v>
      </c>
      <c r="L13" s="71">
        <f>Asilo!K16</f>
        <v>8977.75</v>
      </c>
      <c r="M13" s="71">
        <f>SUM(K13:L13)</f>
        <v>26072.65</v>
      </c>
      <c r="O13" s="71">
        <f>M13/I13*100</f>
        <v>30.47200095321972</v>
      </c>
      <c r="P13" s="69" t="s">
        <v>67</v>
      </c>
    </row>
    <row r="15" spans="2:16" ht="13.5">
      <c r="B15" s="50" t="s">
        <v>54</v>
      </c>
      <c r="G15" s="71">
        <f>Mense!K32</f>
        <v>34510.57</v>
      </c>
      <c r="H15" s="71">
        <f>Mense!K40+Mense!K47+Mense!K53</f>
        <v>230080.743</v>
      </c>
      <c r="I15" s="71">
        <f>SUM(G15:H15)</f>
        <v>264591.31299999997</v>
      </c>
      <c r="K15" s="71">
        <f>Mense!K14</f>
        <v>140000</v>
      </c>
      <c r="L15" s="71">
        <v>0</v>
      </c>
      <c r="M15" s="71">
        <f>SUM(K15:L15)</f>
        <v>140000</v>
      </c>
      <c r="O15" s="71">
        <f>M15/I15*100</f>
        <v>52.9117900405143</v>
      </c>
      <c r="P15" s="69" t="s">
        <v>67</v>
      </c>
    </row>
    <row r="17" spans="2:16" ht="13.5">
      <c r="B17" s="50" t="s">
        <v>55</v>
      </c>
      <c r="G17" s="71">
        <f>'Imp sportivi'!K29</f>
        <v>0</v>
      </c>
      <c r="H17" s="71">
        <f>'Imp sportivi'!K47+'Imp sportivi'!K54</f>
        <v>69459.12999999999</v>
      </c>
      <c r="I17" s="71">
        <f>SUM(G17:H17)</f>
        <v>69459.12999999999</v>
      </c>
      <c r="K17" s="71">
        <f>'Imp sportivi'!K14</f>
        <v>9848</v>
      </c>
      <c r="L17" s="71">
        <f>'Imp sportivi'!K18</f>
        <v>0</v>
      </c>
      <c r="M17" s="71">
        <f>SUM(K17:L17)</f>
        <v>9848</v>
      </c>
      <c r="O17" s="71">
        <f>M17/I17*100</f>
        <v>14.178121724242734</v>
      </c>
      <c r="P17" s="69" t="s">
        <v>67</v>
      </c>
    </row>
    <row r="19" spans="2:16" ht="13.5">
      <c r="B19" s="50" t="s">
        <v>56</v>
      </c>
      <c r="G19" s="71">
        <v>58676.7</v>
      </c>
      <c r="H19" s="71">
        <v>42061.32</v>
      </c>
      <c r="I19" s="71">
        <v>100738.02</v>
      </c>
      <c r="K19" s="71">
        <v>3010</v>
      </c>
      <c r="L19" s="71">
        <v>0</v>
      </c>
      <c r="M19" s="71">
        <f>SUM(K19:L19)</f>
        <v>3010</v>
      </c>
      <c r="O19" s="71">
        <f>M19/I19*100</f>
        <v>2.9879483436343097</v>
      </c>
      <c r="P19" s="69" t="s">
        <v>67</v>
      </c>
    </row>
    <row r="21" spans="2:15" ht="13.5">
      <c r="B21" s="50" t="s">
        <v>57</v>
      </c>
      <c r="G21" s="71">
        <f>'Ill votiva'!K34</f>
        <v>0</v>
      </c>
      <c r="H21" s="71">
        <f>'Ill votiva'!K44+'Ill votiva'!K51</f>
        <v>0</v>
      </c>
      <c r="I21" s="71">
        <f>SUM(G21:H21)</f>
        <v>0</v>
      </c>
      <c r="K21" s="71">
        <f>'Ill votiva'!K14</f>
        <v>40235.42</v>
      </c>
      <c r="L21" s="71">
        <f>'Ill votiva'!K19</f>
        <v>0</v>
      </c>
      <c r="M21" s="71">
        <f>SUM(K21:L21)</f>
        <v>40235.42</v>
      </c>
      <c r="O21" s="52"/>
    </row>
    <row r="22" spans="7:13" ht="13.5">
      <c r="G22" s="68"/>
      <c r="H22" s="68"/>
      <c r="I22" s="68"/>
      <c r="J22" s="57"/>
      <c r="K22" s="57"/>
      <c r="L22" s="57"/>
      <c r="M22" s="57"/>
    </row>
    <row r="24" spans="5:16" ht="13.5">
      <c r="E24" s="50" t="s">
        <v>68</v>
      </c>
      <c r="G24" s="71">
        <f>SUM(G13:G21)</f>
        <v>93575.63</v>
      </c>
      <c r="H24" s="71">
        <f>SUM(H13:H21)</f>
        <v>426775.478</v>
      </c>
      <c r="I24" s="71">
        <f>SUM(I13:I21)</f>
        <v>520351.108</v>
      </c>
      <c r="K24" s="71">
        <f>SUM(K13:K21)</f>
        <v>210188.32</v>
      </c>
      <c r="L24" s="71">
        <f>SUM(L13:L21)</f>
        <v>8977.75</v>
      </c>
      <c r="M24" s="71">
        <f>SUM(M13:M21)</f>
        <v>219166.07</v>
      </c>
      <c r="O24" s="71">
        <f>M24/I24*100</f>
        <v>42.118882160619904</v>
      </c>
      <c r="P24" s="69" t="s">
        <v>67</v>
      </c>
    </row>
    <row r="27" spans="2:8" ht="15">
      <c r="B27" s="82" t="s">
        <v>66</v>
      </c>
      <c r="C27" s="82"/>
      <c r="D27" s="82"/>
      <c r="E27" s="82"/>
      <c r="F27" s="82"/>
      <c r="G27" s="70">
        <f>O24</f>
        <v>42.118882160619904</v>
      </c>
      <c r="H27" s="69"/>
    </row>
  </sheetData>
  <sheetProtection/>
  <mergeCells count="4">
    <mergeCell ref="G8:I8"/>
    <mergeCell ref="K8:M8"/>
    <mergeCell ref="B27:F27"/>
    <mergeCell ref="A6:P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Tiziana Chiebao</cp:lastModifiedBy>
  <cp:lastPrinted>2019-02-22T08:40:11Z</cp:lastPrinted>
  <dcterms:created xsi:type="dcterms:W3CDTF">1996-11-05T10:16:36Z</dcterms:created>
  <dcterms:modified xsi:type="dcterms:W3CDTF">2020-07-29T12:13:42Z</dcterms:modified>
  <cp:category/>
  <cp:version/>
  <cp:contentType/>
  <cp:contentStatus/>
</cp:coreProperties>
</file>